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6\Data modification\"/>
    </mc:Choice>
  </mc:AlternateContent>
  <xr:revisionPtr revIDLastSave="0" documentId="13_ncr:1_{71D1A469-B406-4EBC-884B-E1F9B1455A0A}" xr6:coauthVersionLast="47" xr6:coauthVersionMax="47" xr10:uidLastSave="{00000000-0000-0000-0000-000000000000}"/>
  <bookViews>
    <workbookView xWindow="-110" yWindow="-110" windowWidth="19420" windowHeight="1042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F73" i="26" s="1"/>
  <c r="I176" i="13"/>
  <c r="BF74" i="26" s="1"/>
  <c r="I177" i="13"/>
  <c r="I173" i="13"/>
  <c r="AB74" i="26" s="1"/>
  <c r="I172" i="13"/>
  <c r="AB73" i="26" s="1"/>
  <c r="I169" i="13"/>
  <c r="AJ73" i="26" s="1"/>
  <c r="I168" i="13"/>
  <c r="BG73" i="26" s="1"/>
  <c r="I170" i="13"/>
  <c r="E14" i="26" s="1"/>
  <c r="I171" i="13"/>
  <c r="E15" i="26" s="1"/>
  <c r="I165" i="13"/>
  <c r="BC73" i="26" s="1"/>
  <c r="I166" i="13"/>
  <c r="BD73" i="26" s="1"/>
  <c r="I167" i="13"/>
  <c r="BE73" i="26" s="1"/>
  <c r="I163" i="13"/>
  <c r="I164" i="13"/>
  <c r="P74" i="26" s="1"/>
  <c r="I137" i="13"/>
  <c r="AV73" i="26" s="1"/>
  <c r="I148" i="13"/>
  <c r="X73" i="26" s="1"/>
  <c r="I162" i="13"/>
  <c r="X74" i="26" s="1"/>
  <c r="I149" i="13"/>
  <c r="E13" i="26" s="1"/>
  <c r="I138" i="13"/>
  <c r="V73" i="26" s="1"/>
  <c r="I161" i="13"/>
  <c r="AG74" i="26" s="1"/>
  <c r="I150" i="13"/>
  <c r="I139" i="13"/>
  <c r="AA73" i="26" s="1"/>
  <c r="I151" i="13"/>
  <c r="I147" i="13"/>
  <c r="AG73" i="26" s="1"/>
  <c r="I140" i="13"/>
  <c r="W73" i="26" s="1"/>
  <c r="I152" i="13"/>
  <c r="V74" i="26" s="1"/>
  <c r="I141" i="13"/>
  <c r="AC73" i="26" s="1"/>
  <c r="I153" i="13"/>
  <c r="AA74" i="26" s="1"/>
  <c r="I142" i="13"/>
  <c r="AD73" i="26" s="1"/>
  <c r="I154" i="13"/>
  <c r="I143" i="13"/>
  <c r="AE73" i="26" s="1"/>
  <c r="I155" i="13"/>
  <c r="AC74" i="26" s="1"/>
  <c r="I144" i="13"/>
  <c r="Y73" i="26" s="1"/>
  <c r="I156" i="13"/>
  <c r="AD74" i="26" s="1"/>
  <c r="I145" i="13"/>
  <c r="AF73" i="26" s="1"/>
  <c r="I157" i="13"/>
  <c r="AE74" i="26" s="1"/>
  <c r="I146" i="13"/>
  <c r="Z73" i="26" s="1"/>
  <c r="I158" i="13"/>
  <c r="Y74" i="26" s="1"/>
  <c r="I159" i="13"/>
  <c r="AF74" i="26" s="1"/>
  <c r="I160" i="13"/>
  <c r="Z74" i="26" s="1"/>
  <c r="I136" i="13"/>
  <c r="P51" i="26" s="1"/>
  <c r="I126" i="13"/>
  <c r="BH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<sst xmlns="http://schemas.openxmlformats.org/spreadsheetml/2006/main" count="4061" uniqueCount="2729">
  <si>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</si>
  <si>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</si>
  <si>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</si>
  <si>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</si>
  <si>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</si>
  <si>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</si>
  <si>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</si>
  <si>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</si>
  <si>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</si>
  <si>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</si>
  <si>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</si>
  <si>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</si>
  <si>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</si>
  <si>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</si>
  <si>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</si>
  <si>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</si>
  <si>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</si>
  <si>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</si>
  <si>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</si>
  <si>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</si>
  <si>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</si>
  <si>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</si>
  <si>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</si>
  <si>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</si>
  <si>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</si>
  <si>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</si>
  <si>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</si>
  <si>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</si>
  <si>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</si>
  <si>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</si>
  <si>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</si>
  <si>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</si>
  <si>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</si>
  <si>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</si>
  <si>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</si>
  <si>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</si>
  <si>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</si>
  <si>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</si>
  <si>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</si>
  <si>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</si>
  <si>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</si>
  <si>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</si>
  <si>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</si>
  <si>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</si>
  <si>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</si>
  <si>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</si>
  <si>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</si>
  <si>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</si>
  <si>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</si>
  <si>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</si>
  <si>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</si>
  <si>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</si>
  <si>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</si>
  <si>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</si>
  <si>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</si>
  <si>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</si>
  <si>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</si>
  <si>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</si>
  <si>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</si>
  <si>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</si>
  <si>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</si>
  <si>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</si>
  <si>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</si>
  <si>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</si>
  <si>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</si>
  <si>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</si>
  <si>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</si>
  <si>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</si>
  <si>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</si>
  <si>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</si>
  <si>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</si>
  <si>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</si>
  <si>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</si>
  <si>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</si>
  <si>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</si>
  <si>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</si>
  <si>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</si>
  <si>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</si>
  <si>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</si>
  <si>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</si>
  <si>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</si>
  <si>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</si>
  <si>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</si>
  <si>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</si>
  <si>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</si>
  <si>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</si>
  <si>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</si>
  <si>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</si>
  <si>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</si>
  <si>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</si>
  <si>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</si>
  <si>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</si>
  <si>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</si>
  <si>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</si>
  <si>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</si>
  <si>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</si>
  <si>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</si>
  <si>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</si>
  <si>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</si>
  <si>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</si>
  <si>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</si>
  <si>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</si>
  <si>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</si>
  <si>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</si>
  <si>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</si>
  <si>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</si>
  <si>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</si>
  <si>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</si>
  <si>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</si>
  <si>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</si>
  <si>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</si>
  <si>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</si>
  <si>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</si>
  <si>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</si>
  <si>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</si>
  <si>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</si>
  <si>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</si>
  <si>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</si>
  <si>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</si>
  <si>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</si>
  <si>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</si>
  <si>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</si>
  <si>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</si>
  <si>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</si>
  <si>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</si>
  <si>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</si>
  <si>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</si>
  <si>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</si>
  <si>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</si>
  <si>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</si>
  <si>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</si>
  <si>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</si>
  <si>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</si>
  <si>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</si>
  <si>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</si>
  <si>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</si>
  <si>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</si>
  <si>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</si>
  <si>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</si>
  <si>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</si>
  <si>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</si>
  <si>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</si>
  <si>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</si>
  <si>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</si>
  <si>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</si>
  <si>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</si>
  <si>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</si>
  <si>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</si>
  <si>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</si>
  <si>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</si>
  <si>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</si>
  <si>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</si>
  <si>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</si>
  <si>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</si>
  <si>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</si>
  <si>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</si>
  <si>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</si>
  <si>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</si>
  <si>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</si>
  <si>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</si>
  <si>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</si>
  <si>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</si>
  <si>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</si>
  <si>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</si>
  <si>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</si>
  <si>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</si>
  <si>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</si>
  <si>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</si>
  <si>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</si>
  <si>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</si>
  <si>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</si>
  <si>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</si>
  <si>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</si>
  <si>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</si>
  <si>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</si>
  <si>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</si>
  <si>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</si>
  <si>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</si>
  <si>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</si>
  <si>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</si>
  <si>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</si>
  <si>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</si>
  <si>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</si>
  <si>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</si>
  <si>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</si>
  <si>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</si>
  <si>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</si>
  <si>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</si>
  <si>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</si>
  <si>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</si>
  <si>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</si>
  <si>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</si>
  <si>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</si>
  <si>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</si>
  <si>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</si>
  <si>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</si>
  <si>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</si>
  <si>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</si>
  <si>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</si>
  <si>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</si>
  <si>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</si>
  <si>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</si>
  <si>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</si>
  <si>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</si>
  <si>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</si>
  <si>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</si>
  <si>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</si>
  <si>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</si>
  <si>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</si>
  <si>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</si>
  <si>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</si>
  <si>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</si>
  <si>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</si>
  <si>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</si>
  <si>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</si>
  <si>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</si>
  <si>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</si>
  <si>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</si>
  <si>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</si>
  <si>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</si>
  <si>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</si>
  <si>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</si>
  <si>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</si>
  <si>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</si>
  <si>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</si>
  <si>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</si>
  <si>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</si>
  <si>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</si>
  <si>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</si>
  <si>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</si>
  <si>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</si>
  <si>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</si>
  <si>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</si>
  <si>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</si>
  <si>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</si>
  <si>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</si>
  <si>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</si>
  <si>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</si>
  <si>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</si>
  <si>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</si>
  <si>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</si>
  <si>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</si>
  <si>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</si>
  <si>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</si>
  <si>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</si>
  <si>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</si>
  <si>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</si>
  <si>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</si>
  <si>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</si>
  <si>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</si>
  <si>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</si>
  <si>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</si>
  <si>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</si>
  <si>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</si>
  <si>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</si>
  <si>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</si>
  <si>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</si>
  <si>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</si>
  <si>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</si>
  <si>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</si>
  <si>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</si>
  <si>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</si>
  <si>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</si>
  <si>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</si>
  <si>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</si>
  <si>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</si>
  <si>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</si>
  <si>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</si>
  <si>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</si>
  <si>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</si>
  <si>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</si>
  <si>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</si>
  <si>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</si>
  <si>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</si>
  <si>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</si>
  <si>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</si>
  <si>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</si>
  <si>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</si>
  <si>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</si>
  <si>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</si>
  <si>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</si>
  <si>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</si>
  <si>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</si>
  <si>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</si>
  <si>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</si>
  <si>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</si>
  <si>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</si>
  <si>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</si>
  <si>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</si>
  <si>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</si>
  <si>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</si>
  <si>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</si>
  <si>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</si>
  <si>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</si>
  <si>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</si>
  <si>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</si>
  <si>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</si>
  <si>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</si>
  <si>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</si>
  <si>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</si>
  <si>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</si>
  <si>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</si>
  <si>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</si>
  <si>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</si>
  <si>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</si>
  <si>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</si>
  <si>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</si>
  <si>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</si>
  <si>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</si>
  <si>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</si>
  <si>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</si>
  <si>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</si>
  <si>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</si>
  <si>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</si>
  <si>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</si>
  <si>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</si>
  <si>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</si>
  <si>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</si>
  <si>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</si>
  <si>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</si>
  <si>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</si>
  <si>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</si>
  <si>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</si>
  <si>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</si>
  <si>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</si>
  <si>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</si>
  <si>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</si>
  <si>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</si>
  <si>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</si>
  <si>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</si>
  <si>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</si>
  <si>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</si>
  <si>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</si>
  <si>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</si>
  <si>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</si>
  <si>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</si>
  <si>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</si>
  <si>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</si>
  <si>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</si>
  <si>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</si>
  <si>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</si>
  <si>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</si>
  <si>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</si>
  <si>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</si>
  <si>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</si>
  <si>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</si>
  <si>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</si>
  <si>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</si>
  <si>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</si>
  <si>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</si>
  <si>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</si>
  <si>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</si>
  <si>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</si>
  <si>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</si>
  <si>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</si>
  <si>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</si>
  <si>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</si>
  <si>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</si>
  <si>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</si>
  <si>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</si>
  <si>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</si>
  <si>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</si>
  <si>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</si>
  <si>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</si>
  <si>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</si>
  <si>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</si>
  <si>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</si>
  <si>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</si>
  <si>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</si>
  <si>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</si>
  <si>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</si>
  <si>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</si>
  <si>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</si>
  <si>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</si>
  <si>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</si>
  <si>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</si>
  <si>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</si>
  <si>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</si>
  <si>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</si>
  <si>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</si>
  <si>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</si>
  <si>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</si>
  <si>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</si>
  <si>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</si>
  <si>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</si>
  <si>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</si>
  <si>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</si>
  <si>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</si>
  <si>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</si>
  <si>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</si>
  <si>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</si>
  <si>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</si>
  <si>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</si>
  <si>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</si>
  <si>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</si>
  <si>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</si>
  <si>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</si>
  <si>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</si>
  <si>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</si>
  <si>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</si>
  <si>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</si>
  <si>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</si>
  <si>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</si>
  <si>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</si>
  <si>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</si>
  <si>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</si>
  <si>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</si>
  <si>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</si>
  <si>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</si>
  <si>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</si>
  <si>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</si>
  <si>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</si>
  <si>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</si>
  <si>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</si>
  <si>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</si>
  <si>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</si>
  <si>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</si>
  <si>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</si>
  <si>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</si>
  <si>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</si>
  <si>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</si>
  <si>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</si>
  <si>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</si>
  <si>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</si>
  <si>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</si>
  <si>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</si>
  <si>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</si>
  <si>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</si>
  <si>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</si>
  <si>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</si>
  <si>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</si>
  <si>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</si>
  <si>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</si>
  <si>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</si>
  <si>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</si>
  <si>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</si>
  <si>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</si>
  <si>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</si>
  <si>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</si>
  <si>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</si>
  <si>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</si>
  <si>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</si>
  <si>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</si>
  <si>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</si>
  <si>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</si>
  <si>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</si>
  <si>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</si>
  <si>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</si>
  <si>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</si>
  <si>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</si>
  <si>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</si>
  <si>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</si>
  <si>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</si>
  <si>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</si>
  <si>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</si>
  <si>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</si>
  <si>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</si>
  <si>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</si>
  <si>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</si>
  <si>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</si>
  <si>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</si>
  <si>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</si>
  <si>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</si>
  <si>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</si>
  <si>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</si>
  <si>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</si>
  <si>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</si>
  <si>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</si>
  <si>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</si>
  <si>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</si>
  <si>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</si>
  <si>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</si>
  <si>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</si>
  <si>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</si>
  <si>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</si>
  <si>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</si>
  <si>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</si>
  <si>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</si>
  <si>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</si>
  <si>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</si>
  <si>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</si>
  <si>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</si>
  <si>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</si>
  <si>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</si>
  <si>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</si>
  <si>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</si>
  <si>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</si>
  <si>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</si>
  <si>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</si>
  <si>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</si>
  <si>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</si>
  <si>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</si>
  <si>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</si>
  <si>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</si>
  <si>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</si>
  <si>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</si>
  <si>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</si>
  <si>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</si>
  <si>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</si>
  <si>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</si>
  <si>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</si>
  <si>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</si>
  <si>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</si>
  <si>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</si>
  <si>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</si>
  <si>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</si>
  <si>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</si>
  <si>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</si>
  <si>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</si>
  <si>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</si>
  <si>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</si>
  <si>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</si>
  <si>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</si>
  <si>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</si>
  <si>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</si>
  <si>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</si>
  <si>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</si>
  <si>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</si>
  <si>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</si>
  <si>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</si>
  <si>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</si>
  <si>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</si>
  <si>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</si>
  <si>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</si>
  <si>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</si>
  <si>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</si>
  <si>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</si>
  <si>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</si>
  <si>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</si>
  <si>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</si>
  <si>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</si>
  <si>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</si>
  <si>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</si>
  <si>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</si>
  <si>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</si>
  <si>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</si>
  <si>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</si>
  <si>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</si>
  <si>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</si>
  <si>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</si>
  <si>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</si>
  <si>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</si>
  <si>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</si>
  <si>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</si>
  <si>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</si>
  <si>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</si>
  <si>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</si>
  <si>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</si>
  <si>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</si>
  <si>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</si>
  <si>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</si>
  <si>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</si>
  <si>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</si>
  <si>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</si>
  <si>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</si>
  <si>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</si>
  <si>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</si>
  <si>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</si>
  <si>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</si>
  <si>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</si>
  <si>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</si>
  <si>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</si>
  <si>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</si>
  <si>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</si>
  <si>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</si>
  <si>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</si>
  <si>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</si>
  <si>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</si>
  <si>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</si>
  <si>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</si>
  <si>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</si>
  <si>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</si>
  <si>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</si>
  <si>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</si>
  <si>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</si>
  <si>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</si>
  <si>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</si>
  <si>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</si>
  <si>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</si>
  <si>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</si>
  <si>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</si>
  <si>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</si>
  <si>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</si>
  <si>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</si>
  <si>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</si>
  <si>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</si>
  <si>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</si>
  <si>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</si>
  <si>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</si>
  <si>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</si>
  <si>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</si>
  <si>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</si>
  <si>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</si>
  <si>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</si>
  <si>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</si>
  <si>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</si>
  <si>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</si>
  <si>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</si>
  <si>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</si>
  <si>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</si>
  <si>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</si>
  <si>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</si>
  <si>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</si>
  <si>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</si>
  <si>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</si>
  <si>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</si>
  <si>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</si>
  <si>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</si>
  <si>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</si>
  <si>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</si>
  <si>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</si>
  <si>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</si>
  <si>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</si>
  <si>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</si>
  <si>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</si>
  <si>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</si>
  <si>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</si>
  <si>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</si>
  <si>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</si>
  <si>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</si>
  <si>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</si>
  <si>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</si>
  <si>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</si>
  <si>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</si>
  <si>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</si>
  <si>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</si>
  <si>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</si>
  <si>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</si>
  <si>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</si>
  <si>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</si>
  <si>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</si>
  <si>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</si>
  <si>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</si>
  <si>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</si>
  <si>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</si>
  <si>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</si>
  <si>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</si>
  <si>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</si>
  <si>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</si>
  <si>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</si>
  <si>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</si>
  <si>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</si>
  <si>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</si>
  <si>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</si>
  <si>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</si>
  <si>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</si>
  <si>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</si>
  <si>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</si>
  <si>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</si>
  <si>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</si>
  <si>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</si>
  <si>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</si>
  <si>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</si>
  <si>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</si>
  <si>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</si>
  <si>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</si>
  <si>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</si>
  <si>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</si>
  <si>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</si>
  <si>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</si>
  <si>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</si>
  <si>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</si>
  <si>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</si>
  <si>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</si>
  <si>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</si>
  <si>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</si>
  <si>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</si>
  <si>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</si>
  <si>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</si>
  <si>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</si>
  <si>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</si>
  <si>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</si>
  <si>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</si>
  <si>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</si>
  <si>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</si>
  <si>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</si>
  <si>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</si>
  <si>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</si>
  <si>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</si>
  <si>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</si>
  <si>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</si>
  <si>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</si>
  <si>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</si>
  <si>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</si>
  <si>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</si>
  <si>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</si>
  <si>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</si>
  <si>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</si>
  <si>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</si>
  <si>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</si>
  <si>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</si>
  <si>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</si>
  <si>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</si>
  <si>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</si>
  <si>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</si>
  <si>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</si>
  <si>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</si>
  <si>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</si>
  <si>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</si>
  <si>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</si>
  <si>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</si>
  <si>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</si>
  <si>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</si>
  <si>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</si>
  <si>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</si>
  <si>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</si>
  <si>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</si>
  <si>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</si>
  <si>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</si>
  <si>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</si>
  <si>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</si>
  <si>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</si>
  <si>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</si>
  <si>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</si>
  <si>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</si>
  <si>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</si>
  <si>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</si>
  <si>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</si>
  <si>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</si>
  <si>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</si>
  <si>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</si>
  <si>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</si>
  <si>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</si>
  <si>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</si>
  <si>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</si>
  <si>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</si>
  <si>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</si>
  <si>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</si>
  <si>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</si>
  <si>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</si>
  <si>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</si>
  <si>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</si>
  <si>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</si>
  <si>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</si>
  <si>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</si>
  <si>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</si>
  <si>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</si>
  <si>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</si>
  <si>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</si>
  <si>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</si>
  <si>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</si>
  <si>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</si>
  <si>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</si>
  <si>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</si>
  <si>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</si>
  <si>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</si>
  <si>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</si>
  <si>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</si>
  <si>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</si>
  <si>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</si>
  <si>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</si>
  <si>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</si>
  <si>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</si>
  <si>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</si>
  <si>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</si>
  <si>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</si>
  <si>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</si>
  <si>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</si>
  <si>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</si>
  <si>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</si>
  <si>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</si>
  <si>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</si>
  <si>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</si>
  <si>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</si>
  <si>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</si>
  <si>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</si>
  <si>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</si>
  <si>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</si>
  <si>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</si>
  <si>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</si>
  <si>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</si>
  <si>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</si>
  <si>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</si>
  <si>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</si>
  <si>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</si>
  <si>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</si>
  <si>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</si>
  <si>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</si>
  <si>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</si>
  <si>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</si>
  <si>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</si>
  <si>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</si>
  <si>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</si>
  <si>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</si>
  <si>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</si>
  <si>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</si>
  <si>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</si>
  <si>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</si>
  <si>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</si>
  <si>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</si>
  <si>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</si>
  <si>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</si>
  <si>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</si>
  <si>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</si>
  <si>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</si>
  <si>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</si>
  <si>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</si>
  <si>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</si>
  <si>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</si>
  <si>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</si>
  <si>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</si>
  <si>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</si>
  <si>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</si>
  <si>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</si>
  <si>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</si>
  <si>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</si>
  <si>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</si>
  <si>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</si>
  <si>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</si>
  <si>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</si>
  <si>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</si>
  <si>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</si>
  <si>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</si>
  <si>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</si>
  <si>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</si>
  <si>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</si>
  <si>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</si>
  <si>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</si>
  <si>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</si>
  <si>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</si>
  <si>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</si>
  <si>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</si>
  <si>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</si>
  <si>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</si>
  <si>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</si>
  <si>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</si>
  <si>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</si>
  <si>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</si>
  <si>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</si>
  <si>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</si>
  <si>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</si>
  <si>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</si>
  <si>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</si>
  <si>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</si>
  <si>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</si>
  <si>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</si>
  <si>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</si>
  <si>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</si>
  <si>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</si>
  <si>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</si>
  <si>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</si>
  <si>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</si>
  <si>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</si>
  <si>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</si>
  <si>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</si>
  <si>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</si>
  <si>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</si>
  <si>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</si>
  <si>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</si>
  <si>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</si>
  <si>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</si>
  <si>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</si>
  <si>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</si>
  <si>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</si>
  <si>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</si>
  <si>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</si>
  <si>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</si>
  <si>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</si>
  <si>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</si>
  <si>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</si>
  <si>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</si>
  <si>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</si>
  <si>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</si>
  <si>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</si>
  <si>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</si>
  <si>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</si>
  <si>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</si>
  <si>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</si>
  <si>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</si>
  <si>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</si>
  <si>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</si>
  <si>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</si>
  <si>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</si>
  <si>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</si>
  <si>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</si>
  <si>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</si>
  <si>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</si>
  <si>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</si>
  <si>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</si>
  <si>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</si>
  <si>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</si>
  <si>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</si>
  <si>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</si>
  <si>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</si>
  <si>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</si>
  <si>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</si>
  <si>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</si>
  <si>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</si>
  <si>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</si>
  <si>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</si>
  <si>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</si>
  <si>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</si>
  <si>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</si>
  <si>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</si>
  <si>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</si>
  <si>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</si>
  <si>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</si>
  <si>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</si>
  <si>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</si>
  <si>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</si>
  <si>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</si>
  <si>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</si>
  <si>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</si>
  <si>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</si>
  <si>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</si>
  <si>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</si>
  <si>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</si>
  <si>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</si>
  <si>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</si>
  <si>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</si>
  <si>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</si>
  <si>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</si>
  <si>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</si>
  <si>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</si>
  <si>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</si>
  <si>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</si>
  <si>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</si>
  <si>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</si>
  <si>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</si>
  <si>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</si>
  <si>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</si>
  <si>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</si>
  <si>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</si>
  <si>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</si>
  <si>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</si>
  <si>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</si>
  <si>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</si>
  <si>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</si>
  <si>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</si>
  <si>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</si>
  <si>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</si>
  <si>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</si>
  <si>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</si>
  <si>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</si>
  <si>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</si>
  <si>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</si>
  <si>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</si>
  <si>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</si>
  <si>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</si>
  <si>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</si>
  <si>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</si>
  <si>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</si>
  <si>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</si>
  <si>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</si>
  <si>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</si>
  <si>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</si>
  <si>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</si>
  <si>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</si>
  <si>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</si>
  <si>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</si>
  <si>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</si>
  <si>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</si>
  <si>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</si>
  <si>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</si>
  <si>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</si>
  <si>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</si>
  <si>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</si>
  <si>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</si>
  <si>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</si>
  <si>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</si>
  <si>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</si>
  <si>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</si>
  <si>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</si>
  <si>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</si>
  <si>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</si>
  <si>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</si>
  <si>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</si>
  <si>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</si>
  <si>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</si>
  <si>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</si>
  <si>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</si>
  <si>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</si>
  <si>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</si>
  <si>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</si>
  <si>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</si>
  <si>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</si>
  <si>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</si>
  <si>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</si>
  <si>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</si>
  <si>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</si>
  <si>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</si>
  <si>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</si>
  <si>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</si>
  <si>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</si>
  <si>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</si>
  <si>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</si>
  <si>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</si>
  <si>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</si>
  <si>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</si>
  <si>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</si>
  <si>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</si>
  <si>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</si>
  <si>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</si>
  <si>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</si>
  <si>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</si>
  <si>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</si>
  <si>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</si>
  <si>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</si>
  <si>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</si>
  <si>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</si>
  <si>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</si>
  <si>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</si>
  <si>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</si>
  <si>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</si>
  <si>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</si>
  <si>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</si>
  <si>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</si>
  <si>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</si>
  <si>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</si>
  <si>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</si>
  <si>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</si>
  <si>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</si>
  <si>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</si>
  <si>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</si>
  <si>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</si>
  <si>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</si>
  <si>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</si>
  <si>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</si>
  <si>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</si>
  <si>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</si>
  <si>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</si>
  <si>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</si>
  <si>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</si>
  <si>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</si>
  <si>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</si>
  <si>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</si>
  <si>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</si>
  <si>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</si>
  <si>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</si>
  <si>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</si>
  <si>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</si>
  <si>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</si>
  <si>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</si>
  <si>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</si>
  <si>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</si>
  <si>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</si>
  <si>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</si>
  <si>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</si>
  <si>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</si>
  <si>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</si>
  <si>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</si>
  <si>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</si>
  <si>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</si>
  <si>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</si>
  <si>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</si>
  <si>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</si>
  <si>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</si>
  <si>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</si>
  <si>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</si>
  <si>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</si>
  <si>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</si>
  <si>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</si>
  <si>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</si>
  <si>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</si>
  <si>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</si>
  <si>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</si>
  <si>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</si>
  <si>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</si>
  <si>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</si>
  <si>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</si>
  <si>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</si>
  <si>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</si>
  <si>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</si>
  <si>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</si>
  <si>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</si>
  <si>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</si>
  <si>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</si>
  <si>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</si>
  <si>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</si>
  <si>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</si>
  <si>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</si>
  <si>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</si>
  <si>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</si>
  <si>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</si>
  <si>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</si>
  <si>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</si>
  <si>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</si>
  <si>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</si>
  <si>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</si>
  <si>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</si>
  <si>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</si>
  <si>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</si>
  <si>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</si>
  <si>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</si>
  <si>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</si>
  <si>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</si>
  <si>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</si>
  <si>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</si>
  <si>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</si>
  <si>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</si>
  <si>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</si>
  <si>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</si>
  <si>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</si>
  <si>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</si>
  <si>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</si>
  <si>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</si>
  <si>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</si>
  <si>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</si>
  <si>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</si>
  <si>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</si>
  <si>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</si>
  <si>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</si>
  <si>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</si>
  <si>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</si>
  <si>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</si>
  <si>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</si>
  <si>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</si>
  <si>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</si>
  <si>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</si>
  <si>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</si>
  <si>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</si>
  <si>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</si>
  <si>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</si>
  <si>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</si>
  <si>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</si>
  <si>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</si>
  <si>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</si>
  <si>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</si>
  <si>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</si>
  <si>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</si>
  <si>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</si>
  <si>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</si>
  <si>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</si>
  <si>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</si>
  <si>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</si>
  <si>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</si>
  <si>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</si>
  <si>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</si>
  <si>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</si>
  <si>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</si>
  <si>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</si>
  <si>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</si>
  <si>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</si>
  <si>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</si>
  <si>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</si>
  <si>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</si>
  <si>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</si>
  <si>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</si>
  <si>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</si>
  <si>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</si>
  <si>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</si>
  <si>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</si>
  <si>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</si>
  <si>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</si>
  <si>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</si>
  <si>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</si>
  <si>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</si>
  <si>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</si>
  <si>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</si>
  <si>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</si>
  <si>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</si>
  <si>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</si>
  <si>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</si>
  <si>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</si>
  <si>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</si>
  <si>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</si>
  <si>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</si>
  <si>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</si>
  <si>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</si>
  <si>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</si>
  <si>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</si>
  <si>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</si>
  <si>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</si>
  <si>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</si>
  <si>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</si>
  <si>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</si>
  <si>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</si>
  <si>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</si>
  <si>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</si>
  <si>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</si>
  <si>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</si>
  <si>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</si>
  <si>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</si>
  <si>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</si>
  <si>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</si>
  <si>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</si>
  <si>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</si>
  <si>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</si>
  <si>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</si>
  <si>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</si>
  <si>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</si>
  <si>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</si>
  <si>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</si>
  <si>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</si>
  <si>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</si>
  <si>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</si>
  <si>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</si>
  <si>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</si>
  <si>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</si>
  <si>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</si>
  <si>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</si>
  <si>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</si>
  <si>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</si>
  <si>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</si>
  <si>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</si>
  <si>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</si>
  <si>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</si>
  <si>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</si>
  <si>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</si>
  <si>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</si>
  <si>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</si>
  <si>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</si>
  <si>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</si>
  <si>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</si>
  <si>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</si>
  <si>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</si>
  <si>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</si>
  <si>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</si>
  <si>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</si>
  <si>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</si>
  <si>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</si>
  <si>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</si>
  <si>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</si>
  <si>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</si>
  <si>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</si>
  <si>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</si>
  <si>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</si>
  <si>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</si>
  <si>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</si>
  <si>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</si>
  <si>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</si>
  <si>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</si>
  <si>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</si>
  <si>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</si>
  <si>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</si>
  <si>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</si>
  <si>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</si>
  <si>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</si>
  <si>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</si>
  <si>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</si>
  <si>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</si>
  <si>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</si>
  <si>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</si>
  <si>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</si>
  <si>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</si>
  <si>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</si>
  <si>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</si>
  <si>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</si>
  <si>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</si>
  <si>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</si>
  <si>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</si>
  <si>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</si>
  <si>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</si>
  <si>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</si>
  <si>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</si>
  <si>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</si>
  <si>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</si>
  <si>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</si>
  <si>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</si>
  <si>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</si>
  <si>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</si>
  <si>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</si>
  <si>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</si>
  <si>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</si>
  <si>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</si>
  <si>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</si>
  <si>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</si>
  <si>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</si>
  <si>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</si>
  <si>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</si>
  <si>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</si>
  <si>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</si>
  <si>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</si>
  <si>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</si>
  <si>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</si>
  <si>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</si>
  <si>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</si>
  <si>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</si>
  <si>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</si>
  <si>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</si>
  <si>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</si>
  <si>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</si>
  <si>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</si>
  <si>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</si>
  <si>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</si>
  <si>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</si>
  <si>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</si>
  <si>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</si>
  <si>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</si>
  <si>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</si>
  <si>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</si>
  <si>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</si>
  <si>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</si>
  <si>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</si>
  <si>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</si>
  <si>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</si>
  <si>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</si>
  <si>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</si>
  <si>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</si>
  <si>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</si>
  <si>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</si>
  <si>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</si>
  <si>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</si>
  <si>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</si>
  <si>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</si>
  <si>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</si>
  <si>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</si>
  <si>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</si>
  <si>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</si>
  <si>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</si>
  <si>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</si>
  <si>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</si>
  <si>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</si>
  <si>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</si>
  <si>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</si>
  <si>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</si>
  <si>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</si>
  <si>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</si>
  <si>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</si>
  <si>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</si>
  <si>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</si>
  <si>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</si>
  <si>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</si>
  <si>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</si>
  <si>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</si>
  <si>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</si>
  <si>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</si>
  <si>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</si>
  <si>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</si>
  <si>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</si>
  <si>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</si>
  <si>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</si>
  <si>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</si>
  <si>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</si>
  <si>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</si>
  <si>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</si>
  <si>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</si>
  <si>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</si>
  <si>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</si>
  <si>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</si>
  <si>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</si>
  <si>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</si>
  <si>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</si>
  <si>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</si>
  <si>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</si>
  <si>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</si>
  <si>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</si>
  <si>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</si>
  <si>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</si>
  <si>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</si>
  <si>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</si>
  <si>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</si>
  <si>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</si>
  <si>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</si>
  <si>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</si>
  <si>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</si>
  <si>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</si>
  <si>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</si>
  <si>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</si>
  <si>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</si>
  <si>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</si>
  <si>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</si>
  <si>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</si>
  <si>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</si>
  <si>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</si>
  <si>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</si>
  <si>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</si>
  <si>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</si>
  <si>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</si>
  <si>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</si>
  <si>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</si>
  <si>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</si>
  <si>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</si>
  <si>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</si>
  <si>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</si>
  <si>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</si>
  <si>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</si>
  <si>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</si>
  <si>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</si>
  <si>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</si>
  <si>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</si>
  <si>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</si>
  <si>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</si>
  <si>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</si>
  <si>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</si>
  <si>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</si>
  <si>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</si>
  <si>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</si>
  <si>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</si>
  <si>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</si>
  <si>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</si>
  <si>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</si>
  <si>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</si>
  <si>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</si>
  <si>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</si>
  <si>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</si>
  <si>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</si>
  <si>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</si>
  <si>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</si>
  <si>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</si>
  <si>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</si>
  <si>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</si>
  <si>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</si>
  <si>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</si>
  <si>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</si>
  <si>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</si>
  <si>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</si>
  <si>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</si>
  <si>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</si>
  <si>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</si>
  <si>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</si>
  <si>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</si>
  <si>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</si>
  <si>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</si>
  <si>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</si>
  <si>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</si>
  <si>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</si>
  <si>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</si>
  <si>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</si>
  <si>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</si>
  <si>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</si>
  <si>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</si>
  <si>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</si>
  <si>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</si>
  <si>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</si>
  <si>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</si>
  <si>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</si>
  <si>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</si>
  <si>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</si>
  <si>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</si>
  <si>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</si>
  <si>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</si>
  <si>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</si>
  <si>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</si>
  <si>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</si>
  <si>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</si>
  <si>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</si>
  <si>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</si>
  <si>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</si>
  <si>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</si>
  <si>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</si>
  <si>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</si>
  <si>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</si>
  <si>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</si>
  <si>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</si>
  <si>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</si>
  <si>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</si>
  <si>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</si>
  <si>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</si>
  <si>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</si>
  <si>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</si>
  <si>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</si>
  <si>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</si>
  <si>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</si>
  <si>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</si>
  <si>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</si>
  <si>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</si>
  <si>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</si>
  <si>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</si>
  <si>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</si>
  <si>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</si>
  <si>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</si>
  <si>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</si>
  <si>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</si>
  <si>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</si>
  <si>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</si>
  <si>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</si>
  <si>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</si>
  <si>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</si>
  <si>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</si>
  <si>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</si>
  <si>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</si>
  <si>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</si>
  <si>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</si>
  <si>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</si>
  <si>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</si>
  <si>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</si>
  <si>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</si>
  <si>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</si>
  <si>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</si>
  <si>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</si>
  <si>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</si>
  <si>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</si>
  <si>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</si>
  <si>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</si>
  <si>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</si>
  <si>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</si>
  <si>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</si>
  <si>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</si>
  <si>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</si>
  <si>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</si>
  <si>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</si>
  <si>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</si>
  <si>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</si>
  <si>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</si>
  <si>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</si>
  <si>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</si>
  <si>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</si>
  <si>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</si>
  <si>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</si>
  <si>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</si>
  <si>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</si>
  <si>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</si>
  <si>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</si>
  <si>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</si>
  <si>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</si>
  <si>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</si>
  <si>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</si>
  <si>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</si>
  <si>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</si>
  <si>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</si>
  <si>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</si>
  <si>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</si>
  <si>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</si>
  <si>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</si>
  <si>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</si>
  <si>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</si>
  <si>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</si>
  <si>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</si>
  <si>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</si>
  <si>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</si>
  <si>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</si>
  <si>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</si>
  <si>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</si>
  <si>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</si>
  <si>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</si>
  <si>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</si>
  <si>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</si>
  <si>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</si>
  <si>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</si>
  <si>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</si>
  <si>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</si>
  <si>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</si>
  <si>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</si>
  <si>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</si>
  <si>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</si>
  <si>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</si>
  <si>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</si>
  <si>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</si>
  <si>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</si>
  <si>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</si>
  <si>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</si>
  <si>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</si>
  <si>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</si>
  <si>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</si>
  <si>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</si>
  <si>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</si>
  <si>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</si>
  <si>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</si>
  <si>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</si>
  <si>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</si>
  <si>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</si>
  <si>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</si>
  <si>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</si>
  <si>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</si>
  <si>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</si>
  <si>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</si>
  <si>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</si>
  <si>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</si>
  <si>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</si>
  <si>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</si>
  <si>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</si>
  <si>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</si>
  <si>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</si>
  <si>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</si>
  <si>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</si>
  <si>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</si>
  <si>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</si>
  <si>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</si>
  <si>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</si>
  <si>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</si>
  <si>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</si>
  <si>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</si>
  <si>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</si>
  <si>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</si>
  <si>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</si>
  <si>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</si>
  <si>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</si>
  <si>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</si>
  <si>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</si>
  <si>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</si>
  <si>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</si>
  <si>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</si>
  <si>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</si>
  <si>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</si>
  <si>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</si>
  <si>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</si>
  <si>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</si>
  <si>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</si>
  <si>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</si>
  <si>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</si>
  <si>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</si>
  <si>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</si>
  <si>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</si>
  <si>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</si>
  <si>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</si>
  <si>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</si>
  <si>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</si>
  <si>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</si>
  <si>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</si>
  <si>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</si>
  <si>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</si>
  <si>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</si>
  <si>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</si>
  <si>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</si>
  <si>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</si>
  <si>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</si>
  <si>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</si>
  <si>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</si>
  <si>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</si>
  <si>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</si>
  <si>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</si>
  <si>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</si>
  <si>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</si>
  <si>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</si>
  <si>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</si>
  <si>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</si>
  <si>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</si>
  <si>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</si>
  <si>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</si>
  <si>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</si>
  <si>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</si>
  <si>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</si>
  <si>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</si>
  <si>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</si>
  <si>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</si>
  <si>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</si>
  <si>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</si>
  <si>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</si>
  <si>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</si>
  <si>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</si>
  <si>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</si>
  <si>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</si>
  <si>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</si>
  <si>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</si>
  <si>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</si>
  <si>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</si>
  <si>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</si>
  <si>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</si>
  <si>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</si>
  <si>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</si>
  <si>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</si>
  <si>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</si>
  <si>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</si>
  <si>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</si>
  <si>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</si>
  <si>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</si>
  <si>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</si>
  <si>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</si>
  <si>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</si>
  <si>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</si>
  <si>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</si>
  <si>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</si>
  <si>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</si>
  <si>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</si>
  <si>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</si>
  <si>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</si>
  <si>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</si>
  <si>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</si>
  <si>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</si>
  <si>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</si>
  <si>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</si>
  <si>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</si>
  <si>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</si>
  <si>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</si>
  <si>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</si>
  <si>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</si>
  <si>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</si>
  <si>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</si>
  <si>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</si>
  <si>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</si>
  <si>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</si>
  <si>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</si>
  <si>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</si>
  <si>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</si>
  <si>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</si>
  <si>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</si>
  <si>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</si>
  <si>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</si>
  <si>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</si>
  <si>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</si>
  <si>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</si>
  <si>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</si>
  <si>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</si>
  <si>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</si>
  <si>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</si>
  <si>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</si>
  <si>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</si>
  <si>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</si>
  <si>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</si>
  <si>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</si>
  <si>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</si>
  <si>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</si>
  <si>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</si>
  <si>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</si>
  <si>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</si>
  <si>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</si>
  <si>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</si>
  <si>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</si>
  <si>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</si>
  <si>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</si>
  <si>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</si>
  <si>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</si>
  <si>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</si>
  <si>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</si>
  <si>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</si>
  <si>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</si>
  <si>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</si>
  <si>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</si>
  <si>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</si>
  <si>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</si>
  <si>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</si>
  <si>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</si>
  <si>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</si>
  <si>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</si>
  <si>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</si>
  <si>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</si>
  <si>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</si>
  <si>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</si>
  <si>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</si>
  <si>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</si>
  <si>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</si>
  <si>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</si>
  <si>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</si>
  <si>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</si>
  <si>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</si>
  <si>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</si>
  <si>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</si>
  <si>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</si>
  <si>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</si>
  <si>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</si>
  <si>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</si>
  <si>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</si>
  <si>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</si>
  <si>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</si>
  <si>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</si>
  <si>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</si>
  <si>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</si>
  <si>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</si>
  <si>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</si>
  <si>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</si>
  <si>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</si>
  <si>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</si>
  <si>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</si>
  <si>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</si>
  <si>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</si>
  <si>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</si>
  <si>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</si>
  <si>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</si>
  <si>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</si>
  <si>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</si>
  <si>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</si>
  <si>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</si>
  <si>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</si>
  <si>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</si>
  <si>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</si>
  <si>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</si>
  <si>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</si>
  <si>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</si>
  <si>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</si>
  <si>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</si>
  <si>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</si>
  <si>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</si>
  <si>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</si>
  <si>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</si>
  <si>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</si>
  <si>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</si>
  <si>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</si>
  <si>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</si>
  <si>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</si>
  <si>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</si>
  <si>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</si>
  <si>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</si>
  <si>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</si>
  <si>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</si>
  <si>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</si>
  <si>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</si>
  <si>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</si>
  <si>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</si>
  <si>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</si>
  <si>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</si>
  <si>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</si>
  <si>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</si>
  <si>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</si>
  <si>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</si>
  <si>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</si>
  <si>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</si>
  <si>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</si>
  <si>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</si>
  <si>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</si>
  <si>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</si>
  <si>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</si>
  <si>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</si>
  <si>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</si>
  <si>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</si>
  <si>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</si>
  <si>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</si>
  <si>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</si>
  <si>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</si>
  <si>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</si>
  <si>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</si>
  <si>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</si>
  <si>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</si>
  <si>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</si>
  <si>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</si>
  <si>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</si>
  <si>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</si>
  <si>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</si>
  <si>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</si>
  <si>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</si>
  <si>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</si>
  <si>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</si>
  <si>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</si>
  <si>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</si>
  <si>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</si>
  <si>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</si>
  <si>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</si>
  <si>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</si>
  <si>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</si>
  <si>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</si>
  <si>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</si>
  <si>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</si>
  <si>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</si>
  <si>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</si>
  <si>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</si>
  <si>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</si>
  <si>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</si>
  <si>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</si>
  <si>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</si>
  <si>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</si>
  <si>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</si>
  <si>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</si>
  <si>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</si>
  <si>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</si>
  <si>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</si>
  <si>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</si>
  <si>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</si>
  <si>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</si>
  <si>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</si>
  <si>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</si>
  <si>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</si>
  <si>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</si>
  <si>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</si>
  <si>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</si>
  <si>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</si>
  <si>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</si>
  <si>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</si>
  <si>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</si>
  <si>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</si>
  <si>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</si>
  <si>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</si>
  <si>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</si>
  <si>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</si>
  <si>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</si>
  <si>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</si>
  <si>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</si>
  <si>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</si>
  <si>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</si>
  <si>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</si>
  <si>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</si>
  <si>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</si>
  <si>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</si>
  <si>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</si>
  <si>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</si>
  <si>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</si>
  <si>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</si>
  <si>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</si>
  <si>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</si>
  <si>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</si>
  <si>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</si>
  <si>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</si>
  <si>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</si>
  <si>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</si>
  <si>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</si>
  <si>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</si>
  <si>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</si>
  <si>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</si>
  <si>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</si>
  <si>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</si>
  <si>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</si>
  <si>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</si>
  <si>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</si>
  <si>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</si>
  <si>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</si>
  <si>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</si>
  <si>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</si>
  <si>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</si>
  <si>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</si>
  <si>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</si>
  <si>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</si>
  <si>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</si>
  <si>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</si>
  <si>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</si>
  <si>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</si>
  <si>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</si>
  <si>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</si>
  <si>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</si>
  <si>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</si>
  <si>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</si>
  <si>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</si>
  <si>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</si>
  <si>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</si>
  <si>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</si>
  <si>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</si>
  <si>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</si>
  <si>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</si>
  <si>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</si>
  <si>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</si>
  <si>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</si>
  <si>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</si>
  <si>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</si>
  <si>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</si>
  <si>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</si>
  <si>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</si>
  <si>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</si>
  <si>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</si>
  <si>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</si>
  <si>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</si>
  <si>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</si>
  <si>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</si>
  <si>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</si>
  <si>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</si>
  <si>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</si>
  <si>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</si>
  <si>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</si>
  <si>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</si>
  <si>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</si>
  <si>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</si>
  <si>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</si>
  <si>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</si>
  <si>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</si>
  <si>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</si>
  <si>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</si>
  <si>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</si>
  <si>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</si>
  <si>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</si>
  <si>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</si>
  <si>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</si>
  <si>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</si>
  <si>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</si>
  <si>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</si>
  <si>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</si>
  <si>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</si>
  <si>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</si>
  <si>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</si>
  <si>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</si>
  <si>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</si>
  <si>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</si>
  <si>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</si>
  <si>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</si>
  <si>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</si>
  <si>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</si>
  <si>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</si>
  <si>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</si>
  <si>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</si>
  <si>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</si>
  <si>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</si>
  <si>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</si>
  <si>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</si>
  <si>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</si>
  <si>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</si>
  <si>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</si>
  <si>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</si>
  <si>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</si>
  <si>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</si>
  <si>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</si>
  <si>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</si>
  <si>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</si>
  <si>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</si>
  <si>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</si>
  <si>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</si>
  <si>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</si>
  <si>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</si>
  <si>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</si>
  <si>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</si>
  <si>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</si>
  <si>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</si>
  <si>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</si>
  <si>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</si>
  <si>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</si>
  <si>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</si>
  <si>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</si>
  <si>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</si>
  <si>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</si>
  <si>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</si>
  <si>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</si>
  <si>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</si>
  <si>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</si>
  <si>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</si>
  <si>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</si>
  <si>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</si>
  <si>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</si>
  <si>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</si>
  <si>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</si>
  <si>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</si>
  <si>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</si>
  <si>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</si>
  <si>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</si>
  <si>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</si>
  <si>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</si>
  <si>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</si>
  <si>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</si>
  <si>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</si>
  <si>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</si>
  <si>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</si>
  <si>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</si>
  <si>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</si>
  <si>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</si>
  <si>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</si>
  <si>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</si>
  <si>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</si>
  <si>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</si>
  <si>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</si>
  <si>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</si>
  <si>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</si>
  <si>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</si>
  <si>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</si>
  <si>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</si>
  <si>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</si>
  <si>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</si>
  <si>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</si>
  <si>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</si>
  <si>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</si>
  <si>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</si>
  <si>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</si>
  <si>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</si>
  <si>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</si>
  <si>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</si>
  <si>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</si>
  <si>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</si>
  <si>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</si>
  <si>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</si>
  <si>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</si>
  <si>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</si>
  <si>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</si>
  <si>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</si>
  <si>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</si>
  <si>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</si>
  <si>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</si>
  <si>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</si>
  <si>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</si>
  <si>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</si>
  <si>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</si>
  <si>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</si>
  <si>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</si>
  <si>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</si>
  <si>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</si>
  <si>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</si>
  <si>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</si>
  <si>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</si>
  <si>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</si>
  <si>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</si>
  <si>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</si>
  <si>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</si>
  <si>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</si>
  <si>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</si>
  <si>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</si>
  <si>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</si>
  <si>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</si>
  <si>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</si>
  <si>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</si>
  <si>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</si>
  <si>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</si>
  <si>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</si>
  <si>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</si>
  <si>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</si>
  <si>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</si>
  <si>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</si>
  <si>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</si>
  <si>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</si>
  <si>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</si>
  <si>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</si>
  <si>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</si>
  <si>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</si>
  <si>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</si>
  <si>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</si>
  <si>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</si>
  <si>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</si>
  <si>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</si>
  <si>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</si>
  <si>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</si>
  <si>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</si>
  <si>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</si>
  <si>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</si>
  <si>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</si>
  <si>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</si>
  <si>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</si>
  <si>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</si>
  <si>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</si>
  <si>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</si>
  <si>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</si>
  <si>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</si>
  <si>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</si>
  <si>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</si>
  <si>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</si>
  <si>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</si>
  <si>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</si>
  <si>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</si>
  <si>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</si>
  <si>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</si>
  <si>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</si>
  <si>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</si>
  <si>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</si>
  <si>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</si>
  <si>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</si>
  <si>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</si>
  <si>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</si>
  <si>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</si>
  <si>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</si>
  <si>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</si>
  <si>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</si>
  <si>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</si>
  <si>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</si>
  <si>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</si>
  <si>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</si>
  <si>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</si>
  <si>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</si>
  <si>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</si>
  <si>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</si>
  <si>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</si>
  <si>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</si>
  <si>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</si>
  <si>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</si>
  <si>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</si>
  <si>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</si>
  <si>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</si>
  <si>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</si>
  <si>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</si>
  <si>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</si>
  <si>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</si>
  <si>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</si>
  <si>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</si>
  <si>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</si>
  <si>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</si>
  <si>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</si>
  <si>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</si>
  <si>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</si>
  <si>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</si>
  <si>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</si>
  <si>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</si>
  <si>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</si>
  <si>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</si>
  <si>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</si>
  <si>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</si>
  <si>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</si>
  <si>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</si>
  <si>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</si>
  <si>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</si>
  <si>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</si>
  <si>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</si>
  <si>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</si>
  <si>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</si>
  <si>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</si>
  <si>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</si>
  <si>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</si>
  <si>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</si>
  <si>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</si>
  <si>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</si>
  <si>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</si>
  <si>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</si>
  <si>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</si>
  <si>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</si>
  <si>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</si>
  <si>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</si>
  <si>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</si>
  <si>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</si>
  <si>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</si>
  <si>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</si>
  <si>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</si>
  <si>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</si>
  <si>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</si>
  <si>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</si>
  <si>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</si>
  <si>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</si>
  <si>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</si>
  <si>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</si>
  <si>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</si>
  <si>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</si>
  <si>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</si>
  <si>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</si>
  <si>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</si>
  <si>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</si>
  <si>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</si>
  <si>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</si>
  <si>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</si>
  <si>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</si>
  <si>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</si>
  <si>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</si>
  <si>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</si>
  <si>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</si>
  <si>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</si>
  <si>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</si>
  <si>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</si>
  <si>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</si>
  <si>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</si>
  <si>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</si>
  <si>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</si>
  <si>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</si>
  <si>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</si>
  <si>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</si>
  <si>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</si>
  <si>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</si>
  <si>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</si>
  <si>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</si>
  <si>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</si>
  <si>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</si>
  <si>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</si>
  <si>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</si>
  <si>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</si>
  <si>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</si>
  <si>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</si>
  <si>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</si>
  <si>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</si>
  <si>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</si>
  <si>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</si>
  <si>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</si>
  <si>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</si>
  <si>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</si>
  <si>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</si>
  <si>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</si>
  <si>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</si>
  <si>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</si>
  <si>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</si>
  <si>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</si>
  <si>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</si>
  <si>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</si>
  <si>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</si>
  <si>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</si>
  <si>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</si>
  <si>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</si>
  <si>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</si>
  <si>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</si>
  <si>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</si>
  <si>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</si>
  <si>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</si>
  <si>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</si>
  <si>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</si>
  <si>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</si>
  <si>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</si>
  <si>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</si>
  <si>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</si>
  <si>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</si>
  <si>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</si>
  <si>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</si>
  <si>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</si>
  <si>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</si>
  <si>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</si>
  <si>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</si>
  <si>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</si>
  <si>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</si>
  <si>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</si>
  <si>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</si>
  <si>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</si>
  <si>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</si>
  <si>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</si>
  <si>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</si>
  <si>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</si>
  <si>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</si>
  <si>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</si>
  <si>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</si>
  <si>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</si>
  <si>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</si>
  <si>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</si>
  <si>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</si>
  <si>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</si>
  <si>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</si>
  <si>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</si>
  <si>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</si>
  <si>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</si>
  <si>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</si>
  <si>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</si>
  <si>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</si>
  <si>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</si>
  <si>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</si>
  <si>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</si>
  <si>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</si>
  <si>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</si>
  <si>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</si>
  <si>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</si>
  <si>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</si>
  <si>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</si>
  <si>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</si>
  <si>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</si>
  <si>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</si>
  <si>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</si>
  <si>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</si>
  <si>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</si>
  <si>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</si>
  <si>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</si>
  <si>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</si>
  <si>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</si>
  <si>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</si>
  <si>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</si>
  <si>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</si>
  <si>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</si>
  <si>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</si>
  <si>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</si>
  <si>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</si>
  <si>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</si>
  <si>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</si>
  <si>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</si>
  <si>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</si>
  <si>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</si>
  <si>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</si>
  <si>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</si>
  <si>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</si>
  <si>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</si>
  <si>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</si>
  <si>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</si>
  <si>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</si>
  <si>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</si>
  <si>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</si>
  <si>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</si>
  <si>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</si>
  <si>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</si>
  <si>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</si>
  <si>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</si>
  <si>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</si>
  <si>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</si>
  <si>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</si>
  <si>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</si>
  <si>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</si>
  <si>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</si>
  <si>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</si>
  <si>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</si>
  <si>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</si>
  <si>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</si>
  <si>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</si>
  <si>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</si>
  <si>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</si>
  <si>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</si>
  <si>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</si>
  <si>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</si>
  <si>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</si>
  <si>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</si>
  <si>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</si>
  <si>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</si>
  <si>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</si>
  <si>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</si>
  <si>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</si>
  <si>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</si>
  <si>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</si>
  <si>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</si>
  <si>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</si>
  <si>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</si>
  <si>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</si>
  <si>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</si>
  <si>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</si>
  <si>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</si>
  <si>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</si>
  <si>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</si>
  <si>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</si>
  <si>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</si>
  <si>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</si>
  <si>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</si>
  <si>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</si>
  <si>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</si>
  <si>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</si>
  <si>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</si>
  <si>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</si>
  <si>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</si>
  <si>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</si>
  <si>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</si>
  <si>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</si>
  <si>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</si>
  <si>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</si>
  <si>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</si>
  <si>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</si>
  <si>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</si>
  <si>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</si>
  <si>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</si>
  <si>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</si>
  <si>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</si>
  <si>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</si>
  <si>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</si>
  <si>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</si>
  <si>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</si>
  <si>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</si>
  <si>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</si>
  <si>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</si>
  <si>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</si>
  <si>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</si>
  <si>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</si>
  <si>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</si>
  <si>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</si>
  <si>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</si>
  <si>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</si>
  <si>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</si>
  <si>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</si>
  <si>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</si>
  <si>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</si>
  <si>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</si>
  <si>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</si>
  <si>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</si>
  <si>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</si>
  <si>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</si>
  <si>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</si>
  <si>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</si>
  <si>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</si>
  <si>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</si>
  <si>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</si>
  <si>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</si>
  <si>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</si>
  <si>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</si>
  <si>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</si>
  <si>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</si>
  <si>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</si>
  <si>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</si>
  <si>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</si>
  <si>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</si>
  <si>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</si>
  <si>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</si>
  <si>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</si>
  <si>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</si>
  <si>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</si>
  <si>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</si>
  <si>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</si>
  <si>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</si>
  <si>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</si>
  <si>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</si>
  <si>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</si>
  <si>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</si>
  <si>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</si>
  <si>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</si>
  <si>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</si>
  <si>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</si>
  <si>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</si>
  <si>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</si>
  <si>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</si>
  <si>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</si>
  <si>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</si>
  <si>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</si>
  <si>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</si>
  <si>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</si>
  <si>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</si>
  <si>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</si>
  <si>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</si>
  <si>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</si>
  <si>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</si>
  <si>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</si>
  <si>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</si>
  <si>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</si>
  <si>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</si>
  <si>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</si>
  <si>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</si>
  <si>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</si>
  <si>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</si>
  <si>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</si>
  <si>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</si>
  <si>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</si>
  <si>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</si>
  <si>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</si>
  <si>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</si>
  <si>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</si>
  <si>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</si>
  <si>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</si>
  <si>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</si>
  <si>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</si>
  <si>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</si>
  <si>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</si>
  <si>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</si>
  <si>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</si>
  <si>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</si>
  <si>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</si>
  <si>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</si>
  <si>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</si>
  <si>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</si>
  <si>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</si>
  <si>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</si>
  <si>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</si>
  <si>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</si>
  <si>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</si>
  <si>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</si>
  <si>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</si>
  <si>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</si>
  <si>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</si>
  <si>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</si>
  <si>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</si>
  <si>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</si>
  <si>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</si>
  <si>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</si>
  <si>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</si>
  <si>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</si>
  <si>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</si>
  <si>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</si>
  <si>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</si>
  <si>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</si>
  <si>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</si>
  <si>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</si>
  <si>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</si>
  <si>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</si>
  <si>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</si>
  <si>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</si>
  <si>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</si>
  <si>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</si>
  <si>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</si>
  <si>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</si>
  <si>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</si>
  <si>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</si>
  <si>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</si>
  <si>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</si>
  <si>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</si>
  <si>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</si>
  <si>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</si>
  <si>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</si>
  <si>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</si>
  <si>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</si>
  <si>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</si>
  <si>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</si>
  <si>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</si>
  <si>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</si>
  <si>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</si>
  <si>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</si>
  <si>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</si>
  <si>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</si>
  <si>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</si>
  <si>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</si>
  <si>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</si>
  <si>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</si>
  <si>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</si>
  <si>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</si>
  <si>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</si>
  <si>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</si>
  <si>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</si>
  <si>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</si>
  <si>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</si>
  <si>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</si>
  <si>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</si>
  <si>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</si>
  <si>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</si>
  <si>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</si>
  <si>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</si>
  <si>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</si>
  <si>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</si>
  <si>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</si>
  <si>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</si>
  <si>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</si>
  <si>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</si>
  <si>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</si>
  <si>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</si>
  <si>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</si>
  <si>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</si>
  <si>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</si>
  <si>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</si>
  <si>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</si>
  <si>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</si>
  <si>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</si>
  <si>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</si>
  <si>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</si>
  <si>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</si>
  <si>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</si>
  <si>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</si>
  <si>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</si>
  <si>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</si>
  <si>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</si>
  <si>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</si>
  <si>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</si>
  <si>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</si>
  <si>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</si>
  <si>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</si>
  <si>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</si>
  <si>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</si>
  <si>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</si>
  <si>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</si>
  <si>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</si>
  <si>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</si>
  <si>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</si>
  <si>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</si>
  <si>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</si>
  <si>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</si>
  <si>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</si>
  <si>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</si>
  <si>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</si>
  <si>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</si>
  <si>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</si>
  <si>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</si>
  <si>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</si>
  <si>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</si>
  <si>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</si>
  <si>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</si>
  <si>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</si>
  <si>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</si>
  <si>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</si>
  <si>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</si>
  <si>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</si>
  <si>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</si>
  <si>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</si>
  <si>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</si>
  <si>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</si>
  <si>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</si>
  <si>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</si>
  <si>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</si>
  <si>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</si>
  <si>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</si>
  <si>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</si>
  <si>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</si>
  <si>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</si>
  <si>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</si>
  <si>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</si>
  <si>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</si>
  <si>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</si>
  <si>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</si>
  <si>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</si>
  <si>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</si>
  <si>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</si>
  <si>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</si>
  <si>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</si>
  <si>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</si>
  <si>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</si>
  <si>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</si>
  <si>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</si>
  <si>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</si>
  <si>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</si>
  <si>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</si>
  <si>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</si>
  <si>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</si>
  <si>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</si>
  <si>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</si>
  <si>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</si>
  <si>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</si>
  <si>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</si>
  <si>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</si>
  <si>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</si>
  <si>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</si>
  <si>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</si>
  <si>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</si>
  <si>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</si>
  <si>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</si>
  <si>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</si>
  <si>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</si>
  <si>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</si>
  <si>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</si>
  <si>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</si>
  <si>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</si>
  <si>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</si>
  <si>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</si>
  <si>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</si>
  <si>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</si>
  <si>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</si>
  <si>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</si>
  <si>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</si>
  <si>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</si>
  <si>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</si>
  <si>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</si>
  <si>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</si>
  <si>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</si>
  <si>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</si>
  <si>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</si>
  <si>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</si>
  <si>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</si>
  <si>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</si>
  <si>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</si>
  <si>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</si>
  <si>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</si>
  <si>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</si>
  <si>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</si>
  <si>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</si>
  <si>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</si>
  <si>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</si>
  <si>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</si>
  <si>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</si>
  <si>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</si>
  <si>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</si>
  <si>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</si>
  <si>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</si>
  <si>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</si>
  <si>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</si>
  <si>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</si>
  <si>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</si>
  <si>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</si>
  <si>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</si>
  <si>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</si>
  <si>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</si>
  <si>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</si>
  <si>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</si>
  <si>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</si>
  <si>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</si>
  <si>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</si>
  <si>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</si>
  <si>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</si>
  <si>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</si>
  <si>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</si>
  <si>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</si>
  <si>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</si>
  <si>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</si>
  <si>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</si>
  <si>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</si>
  <si>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</si>
  <si>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</si>
  <si>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</si>
  <si>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</si>
  <si>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</si>
  <si>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</si>
  <si>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</si>
  <si>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</si>
  <si>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</si>
  <si>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</si>
  <si>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</si>
  <si>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</si>
  <si>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</si>
  <si>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</si>
  <si>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</si>
  <si>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</si>
  <si>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</si>
  <si>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</si>
  <si>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</si>
  <si>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</si>
  <si>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</si>
  <si>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</si>
  <si>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</si>
  <si>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</si>
  <si>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</si>
  <si>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</si>
  <si>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</si>
  <si>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</si>
  <si>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</si>
  <si>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</si>
  <si>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</si>
  <si>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</si>
  <si>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</si>
  <si>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</si>
  <si>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</si>
  <si>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</si>
  <si>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 code (mandatory for SK toll subscription)</t>
  </si>
  <si>
    <t>FN (erforderlich für SK-Maut-Abonnement)</t>
  </si>
  <si>
    <t>IČO (povinný údaj pro aktivaci Slovenského mýtného)</t>
  </si>
  <si>
    <t>IČO (povinný údaj pre aktiváciu Slovenského mýta)</t>
  </si>
  <si>
    <t>Cégjegyzékszám (SK útdíj előfizetéshez szükséges)</t>
  </si>
  <si>
    <t>CUI (necesar pentru abonamentul cu taxă SK)</t>
  </si>
  <si>
    <t>BULSTAT (изисква се за абонамент за SK такса)</t>
  </si>
  <si>
    <t>Maticni broj (potreban za pretplatu na SK)</t>
  </si>
  <si>
    <t>IDNO (necesar pentru abonamentul cu taxă SK)</t>
  </si>
  <si>
    <t>ICO</t>
  </si>
  <si>
    <t>MK: Matte brooch / PL: REGON / TR: VAT ID number without country code</t>
  </si>
  <si>
    <t>NNNNNNA</t>
  </si>
  <si>
    <t>NNNNNNN</t>
  </si>
  <si>
    <t>NN-NN-NNNNNN / N001</t>
  </si>
  <si>
    <t>NN - NNNNNNNNNN</t>
  </si>
  <si>
    <t>NNNNNNNNNNNNN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</si>
</sst>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55">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J1" zoomScale="48" zoomScaleNormal="48" workbookViewId="0">
      <pane ySplit="2" topLeftCell="A268"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5" t="s">
        <v>2404</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5" t="s">
        <v>2405</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5" t="s">
        <v>2406</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5" t="s">
        <v>2407</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5" t="s">
        <v>2408</v>
      </c>
      <c r="BC7" s="25" t="s">
        <v>945</v>
      </c>
      <c r="BD7" s="25">
        <v>4</v>
      </c>
      <c r="BE7" s="25" t="s">
        <v>2417</v>
      </c>
      <c r="BF7" s="25">
        <v>5</v>
      </c>
      <c r="BG7" s="25" t="s">
        <v>1048</v>
      </c>
      <c r="BH7" s="25" t="str">
        <f t="shared" si="1"/>
        <v>5 / Firm</v>
      </c>
      <c r="BI7" s="25" t="s">
        <v>874</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5" t="s">
        <v>2409</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5" t="s">
        <v>2410</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5" t="s">
        <v>2411</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5" t="s">
        <v>2412</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4" t="s">
        <v>336</v>
      </c>
      <c r="N133" s="234"/>
      <c r="O133" s="234"/>
      <c r="P133" s="234"/>
      <c r="Q133" s="234"/>
      <c r="R133" s="234"/>
      <c r="S133" s="234"/>
      <c r="T133" s="234"/>
      <c r="U133" s="234"/>
      <c r="V133" s="234"/>
      <c r="W133" s="234"/>
      <c r="X133" s="234"/>
      <c r="Y133" s="234"/>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2713</v>
      </c>
      <c r="M307" t="s">
        <v>2713</v>
      </c>
      <c r="N307" t="s">
        <v>2714</v>
      </c>
      <c r="O307" t="s">
        <v>2715</v>
      </c>
      <c r="P307" t="s">
        <v>2716</v>
      </c>
      <c r="Q307" t="s">
        <v>2717</v>
      </c>
      <c r="R307"/>
      <c r="S307" s="88" t="s">
        <v>2718</v>
      </c>
      <c r="T307" t="s">
        <v>2719</v>
      </c>
      <c r="U307" t="s">
        <v>2720</v>
      </c>
      <c r="V307"/>
      <c r="W307"/>
      <c r="X307" s="88" t="s">
        <v>2721</v>
      </c>
    </row>
    <row r="308" spans="12:24" ht="12.75" customHeight="1" x14ac:dyDescent="0.25">
      <c r="L308" t="s">
        <v>2722</v>
      </c>
      <c r="M308" t="s">
        <v>2723</v>
      </c>
      <c r="N308" t="s">
        <v>2724</v>
      </c>
      <c r="O308" t="s">
        <v>2725</v>
      </c>
      <c r="P308" t="s">
        <v>2725</v>
      </c>
      <c r="Q308" t="s">
        <v>2726</v>
      </c>
      <c r="R308"/>
      <c r="S308" s="88" t="s">
        <v>2727</v>
      </c>
      <c r="T308"/>
      <c r="U308"/>
      <c r="V308"/>
      <c r="W308"/>
      <c r="X308" s="88" t="s">
        <v>2728</v>
      </c>
    </row>
  </sheetData>
  <sheetProtection algorithmName="SHA-512" hashValue="8HFlY9JSg5oCqox96Fjii55wJxbb5M87XkUH6QLoK0Zl3eGbj+mV34n9L9ISx/nEmVgMDai4UfFXaxO8EQzyyg==" saltValue="fBIiosMh0XhCyTanWMCXW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51" zoomScale="70" zoomScaleNormal="70" workbookViewId="0">
      <selection activeCell="I177" sqref="I177:I179"/>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Hungarian</v>
      </c>
    </row>
    <row r="3" spans="2:12" x14ac:dyDescent="0.25">
      <c r="B3" s="25" t="s">
        <v>845</v>
      </c>
      <c r="C3" s="27">
        <f>VLOOKUP(C2,DATA!$AM$3:$AN$28,2,0)</f>
        <v>5</v>
      </c>
    </row>
    <row r="4" spans="2:12" x14ac:dyDescent="0.25">
      <c r="B4" s="25" t="s">
        <v>875</v>
      </c>
      <c r="C4" s="25" t="str">
        <f>NEW!H4</f>
        <v>OMV-HU</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Megrendelőlap - adatváltozás</v>
      </c>
      <c r="J7" s="25" t="s">
        <v>874</v>
      </c>
      <c r="K7" s="25" t="s">
        <v>564</v>
      </c>
      <c r="L7" s="25" t="str">
        <f>VLOOKUP($C$4,DATA!$AP$3:$AR$13,2,0)</f>
        <v>9075</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csak további járművek regisztrációja</v>
      </c>
      <c r="J8" s="25" t="s">
        <v>874</v>
      </c>
      <c r="K8" s="25" t="s">
        <v>575</v>
      </c>
      <c r="L8" s="25">
        <f>VLOOKUP($C$4,DATA!$AP$3:$AR$13,3,0)</f>
        <v>710105</v>
      </c>
    </row>
    <row r="9" spans="2:12" x14ac:dyDescent="0.25">
      <c r="C9" s="25">
        <v>3</v>
      </c>
      <c r="D9" s="25" t="str">
        <f>IF(ISBLANK(VLOOKUP(C9,DATA!$L$3:$AD$66,1+$C$3,0)),"",VLOOKUP($C9,DATA!$L$3:$AD$66,1+$C$3,0))</f>
        <v>Szerződés sorszáma</v>
      </c>
      <c r="E9" s="27">
        <f>VLOOKUP(C9,DATA!$A$3:$D$66,4,0)</f>
        <v>9</v>
      </c>
      <c r="F9" s="25" t="str">
        <f>IF(ISBLANK(VLOOKUP(C9,DATA!$L$69:$AD$131,1+$C$3,0)),"",VLOOKUP($C9,DATA!$L$69:$AD$131,1+$C$3,0))</f>
        <v/>
      </c>
      <c r="H9" s="25" t="s">
        <v>386</v>
      </c>
      <c r="I9" s="32" t="str">
        <f>VLOOKUP(H9,DATA!$L$134:$AD$256,1+$C$3,0)</f>
        <v>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v>
      </c>
      <c r="J9" s="25" t="s">
        <v>874</v>
      </c>
    </row>
    <row r="10" spans="2:12" x14ac:dyDescent="0.25">
      <c r="C10" s="25">
        <v>4</v>
      </c>
      <c r="D10" s="25" t="str">
        <f>IF(ISBLANK(VLOOKUP(C10,DATA!$L$3:$AD$66,1+$C$3,0)),"",VLOOKUP($C10,DATA!$L$3:$AD$66,1+$C$3,0))</f>
        <v>Szerződés azonosító</v>
      </c>
      <c r="E10" s="27">
        <f>VLOOKUP(C10,DATA!$A$3:$D$66,4,0)</f>
        <v>10</v>
      </c>
      <c r="F10" s="25" t="str">
        <f>IF(ISBLANK(VLOOKUP(C10,DATA!$L$69:$AD$131,1+$C$3,0)),"",VLOOKUP($C10,DATA!$L$69:$AD$131,1+$C$3,0))</f>
        <v/>
      </c>
      <c r="G10" s="25" t="b">
        <f>IF(NEW!BH75=LOADER!I127,"")</f>
        <v>0</v>
      </c>
      <c r="H10" s="25" t="s">
        <v>133</v>
      </c>
      <c r="I10" s="32" t="str">
        <f>VLOOKUP(H10,DATA!$L$134:$AD$256,1+$C$3,0)</f>
        <v>Példa</v>
      </c>
      <c r="J10" s="25" t="s">
        <v>874</v>
      </c>
      <c r="L10" s="25" t="s">
        <v>1172</v>
      </c>
    </row>
    <row r="11" spans="2:12" x14ac:dyDescent="0.25">
      <c r="C11" s="25">
        <v>5</v>
      </c>
      <c r="D11" s="25" t="str">
        <f>IF(ISBLANK(VLOOKUP(C11,DATA!$L$3:$AD$66,1+$C$3,0)),"",VLOOKUP($C11,DATA!$L$3:$AD$66,1+$C$3,0))</f>
        <v>Regisztráció dátuma és ideje</v>
      </c>
      <c r="E11" s="27">
        <f>VLOOKUP(C11,DATA!$A$3:$D$66,4,0)</f>
        <v>19</v>
      </c>
      <c r="F11" s="25" t="str">
        <f>IF(ISBLANK(VLOOKUP(C11,DATA!$L$69:$AD$131,1+$C$3,0)),"",VLOOKUP($C11,DATA!$L$69:$AD$131,1+$C$3,0))</f>
        <v/>
      </c>
      <c r="H11" s="25" t="s">
        <v>385</v>
      </c>
      <c r="I11" s="32" t="str">
        <f>VLOOKUP(H11,DATA!$L$134:$AD$256,1+$C$3,0)</f>
        <v>Új regisztráció</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Meglévő regisztráció / további járművek</v>
      </c>
      <c r="J12" s="25" t="s">
        <v>874</v>
      </c>
    </row>
    <row r="13" spans="2:12" x14ac:dyDescent="0.25">
      <c r="C13" s="25">
        <v>7</v>
      </c>
      <c r="D13" s="25" t="str">
        <f>IF(ISBLANK(VLOOKUP(C13,DATA!$L$3:$AD$66,1+$C$3,0)),"",VLOOKUP($C13,DATA!$L$3:$AD$66,1+$C$3,0))</f>
        <v>Vezetéknév</v>
      </c>
      <c r="E13" s="27">
        <f>VLOOKUP(C13,DATA!$A$3:$D$66,4,0)</f>
        <v>60</v>
      </c>
      <c r="F13" s="25" t="str">
        <f>IF(ISBLANK(VLOOKUP(C13,DATA!$L$69:$AD$131,1+$C$3,0)),"",VLOOKUP($C13,DATA!$L$69:$AD$131,1+$C$3,0))</f>
        <v/>
      </c>
      <c r="H13" s="25" t="s">
        <v>420</v>
      </c>
      <c r="I13" s="32" t="str">
        <f>VLOOKUP(H13,DATA!$L$134:$AD$256,1+$C$3,0)</f>
        <v>Igen</v>
      </c>
      <c r="J13" s="25" t="s">
        <v>874</v>
      </c>
    </row>
    <row r="14" spans="2:12" x14ac:dyDescent="0.25">
      <c r="C14" s="25">
        <v>8</v>
      </c>
      <c r="D14" s="25" t="str">
        <f>IF(ISBLANK(VLOOKUP(C14,DATA!$L$3:$AD$66,1+$C$3,0)),"",VLOOKUP($C14,DATA!$L$3:$AD$66,1+$C$3,0))</f>
        <v>Keresztnév (ek)</v>
      </c>
      <c r="E14" s="27">
        <f>VLOOKUP(C14,DATA!$A$3:$D$66,4,0)</f>
        <v>50</v>
      </c>
      <c r="F14" s="25" t="str">
        <f>IF(ISBLANK(VLOOKUP(C14,DATA!$L$69:$AD$131,1+$C$3,0)),"",VLOOKUP($C14,DATA!$L$69:$AD$131,1+$C$3,0))</f>
        <v/>
      </c>
      <c r="H14" s="25" t="s">
        <v>494</v>
      </c>
      <c r="I14" s="32" t="str">
        <f>VLOOKUP(H14,DATA!$L$134:$AD$256,1+$C$3,0)</f>
        <v>Nem (csak kiegészítő járművek)</v>
      </c>
      <c r="J14" s="25" t="s">
        <v>874</v>
      </c>
    </row>
    <row r="15" spans="2:12" x14ac:dyDescent="0.25">
      <c r="C15" s="25">
        <v>9</v>
      </c>
      <c r="D15" s="25" t="str">
        <f>IF(ISBLANK(VLOOKUP(C15,DATA!$L$3:$AD$66,1+$C$3,0)),"",VLOOKUP($C15,DATA!$L$3:$AD$66,1+$C$3,0))</f>
        <v>Cégforma</v>
      </c>
      <c r="E15" s="27">
        <f>VLOOKUP(C15,DATA!$A$3:$D$66,4,0)</f>
        <v>60</v>
      </c>
      <c r="F15" s="25" t="str">
        <f>IF(ISBLANK(VLOOKUP(C15,DATA!$L$69:$AD$131,1+$C$3,0)),"",VLOOKUP($C15,DATA!$L$69:$AD$131,1+$C$3,0))</f>
        <v>cégjegyzék nyilvántartás szerint</v>
      </c>
      <c r="H15" s="25" t="s">
        <v>421</v>
      </c>
      <c r="I15" s="32" t="str">
        <f>VLOOKUP(H15,DATA!$L$134:$AD$256,1+$C$3,0)</f>
        <v>Nem</v>
      </c>
      <c r="J15" s="25" t="s">
        <v>874</v>
      </c>
    </row>
    <row r="16" spans="2:12" x14ac:dyDescent="0.25">
      <c r="C16" s="25">
        <v>10</v>
      </c>
      <c r="D16" s="25" t="str">
        <f>IF(ISBLANK(VLOOKUP(C16,DATA!$L$3:$AD$66,1+$C$3,0)),"",VLOOKUP($C16,DATA!$L$3:$AD$66,1+$C$3,0))</f>
        <v>Cégnév</v>
      </c>
      <c r="E16" s="27"/>
      <c r="I16" s="32"/>
    </row>
    <row r="17" spans="3:10" x14ac:dyDescent="0.25">
      <c r="C17" s="25">
        <v>10</v>
      </c>
      <c r="D17" s="25" t="str">
        <f>IF(ISBLANK(VLOOKUP(C17,DATA!$L$3:$AD$66,1+$C$3,0)),"",VLOOKUP($C17,DATA!$L$3:$AD$66,1+$C$3,0))</f>
        <v>Cégnév</v>
      </c>
      <c r="E17" s="27">
        <f>VLOOKUP(C17,DATA!$A$3:$D$66,4,0)</f>
        <v>60</v>
      </c>
      <c r="F17" s="25" t="str">
        <f>IF(ISBLANK(VLOOKUP(C17,DATA!$L$69:$AD$131,1+$C$3,0)),"",VLOOKUP($C17,DATA!$L$69:$AD$131,1+$C$3,0))</f>
        <v>HU12345678</v>
      </c>
      <c r="H17" s="25" t="s">
        <v>485</v>
      </c>
      <c r="I17" s="32" t="str">
        <f>VLOOKUP(H17,DATA!$L$134:$AD$256,1+$C$3,0)</f>
        <v>1 - cégjegyzésre jogosult</v>
      </c>
      <c r="J17" s="25" t="s">
        <v>874</v>
      </c>
    </row>
    <row r="18" spans="3:10" x14ac:dyDescent="0.25">
      <c r="C18" s="25">
        <v>11</v>
      </c>
      <c r="D18" s="25" t="str">
        <f>IF(ISBLANK(VLOOKUP(C18,DATA!$L$3:$AD$66,1+$C$3,0)),"",VLOOKUP($C18,DATA!$L$3:$AD$66,1+$C$3,0))</f>
        <v>Cégazonosító</v>
      </c>
      <c r="E18" s="27">
        <f>VLOOKUP(C18,DATA!$A$3:$D$66,4,0)</f>
        <v>16</v>
      </c>
      <c r="F18" s="25" t="str">
        <f>IF(ISBLANK(VLOOKUP(C18,DATA!$L$69:$AD$131,1+$C$3,0)),"",VLOOKUP($C18,DATA!$L$69:$AD$131,1+$C$3,0))</f>
        <v>ha nincs hozzárendelve, hagyja üresen</v>
      </c>
      <c r="H18" s="25" t="s">
        <v>486</v>
      </c>
      <c r="I18" s="32" t="str">
        <f>VLOOKUP(H18,DATA!$L$134:$AD$256,1+$C$3,0)</f>
        <v>2 - meghatalmazott személy</v>
      </c>
      <c r="J18" s="25" t="s">
        <v>874</v>
      </c>
    </row>
    <row r="19" spans="3:10" x14ac:dyDescent="0.25">
      <c r="C19" s="25">
        <v>12</v>
      </c>
      <c r="D19" s="25" t="str">
        <f>IF(ISBLANK(VLOOKUP(C19,DATA!$L$3:$AD$66,1+$C$3,0)),"",VLOOKUP($C19,DATA!$L$3:$AD$66,1+$C$3,0))</f>
        <v>Cégnyilvántartás jogi formája</v>
      </c>
      <c r="E19" s="27">
        <f>VLOOKUP(C19,DATA!$A$3:$D$66,4,0)</f>
        <v>2</v>
      </c>
      <c r="F19" s="25" t="str">
        <f>IF(ISBLANK(VLOOKUP(C19,DATA!$L$69:$AD$131,1+$C$3,0)),"",VLOOKUP($C19,DATA!$L$69:$AD$131,1+$C$3,0))</f>
        <v xml:space="preserve">csak szlovák cégek esetében kitöltendő </v>
      </c>
      <c r="H19" s="25" t="s">
        <v>487</v>
      </c>
      <c r="I19" s="32" t="str">
        <f>VLOOKUP(H19,DATA!$L$134:$AD$256,1+$C$3,0)</f>
        <v>Ügyfél adatok</v>
      </c>
      <c r="J19" s="25" t="s">
        <v>874</v>
      </c>
    </row>
    <row r="20" spans="3:10" x14ac:dyDescent="0.25">
      <c r="C20" s="25">
        <v>13</v>
      </c>
      <c r="D20" s="25" t="str">
        <f>IF(ISBLANK(VLOOKUP(C20,DATA!$L$3:$AD$66,1+$C$3,0)),"",VLOOKUP($C20,DATA!$L$3:$AD$66,1+$C$3,0))</f>
        <v>Cégnyilvántartó bíróság</v>
      </c>
      <c r="E20" s="27">
        <f>VLOOKUP(C20,DATA!$A$3:$D$66,4,0)</f>
        <v>1</v>
      </c>
      <c r="F20" s="25" t="str">
        <f>IF(ISBLANK(VLOOKUP(C20,DATA!$L$69:$AD$131,1+$C$3,0)),"",VLOOKUP($C20,DATA!$L$69:$AD$131,1+$C$3,0))</f>
        <v xml:space="preserve">csak szlovák cégek esetében kitöltendő </v>
      </c>
      <c r="H20" s="25" t="s">
        <v>488</v>
      </c>
      <c r="I20" s="32" t="str">
        <f>VLOOKUP(H20,DATA!$L$134:$AD$256,1+$C$3,0)</f>
        <v>A szerződést aláíró személy(ek)</v>
      </c>
      <c r="J20" s="25" t="s">
        <v>874</v>
      </c>
    </row>
    <row r="21" spans="3:10" x14ac:dyDescent="0.25">
      <c r="C21" s="25">
        <v>14</v>
      </c>
      <c r="D21" s="25" t="str">
        <f>IF(ISBLANK(VLOOKUP(C21,DATA!$L$3:$AD$66,1+$C$3,0)),"",VLOOKUP($C21,DATA!$L$3:$AD$66,1+$C$3,0))</f>
        <v>Cégjegyzékszám</v>
      </c>
      <c r="E21" s="27">
        <f>VLOOKUP(C21,DATA!$A$3:$D$66,4,0)</f>
        <v>10</v>
      </c>
      <c r="F21" s="25" t="str">
        <f>IF(ISBLANK(VLOOKUP(C21,DATA!$L$69:$AD$131,1+$C$3,0)),"",VLOOKUP($C21,DATA!$L$69:$AD$131,1+$C$3,0))</f>
        <v xml:space="preserve">csak szlovák cégek esetében kitöltendő </v>
      </c>
      <c r="H21" s="25" t="s">
        <v>489</v>
      </c>
      <c r="I21" s="32" t="str">
        <f>VLOOKUP(H21,DATA!$L$134:$AD$256,1+$C$3,0)</f>
        <v>Cég székhelye</v>
      </c>
      <c r="J21" s="25" t="s">
        <v>874</v>
      </c>
    </row>
    <row r="22" spans="3:10" x14ac:dyDescent="0.25">
      <c r="C22" s="25">
        <v>15</v>
      </c>
      <c r="D22" s="25" t="str">
        <f>IF(ISBLANK(VLOOKUP(C22,DATA!$L$3:$AD$66,1+$C$3,0)),"",VLOOKUP($C22,DATA!$L$3:$AD$66,1+$C$3,0))</f>
        <v xml:space="preserve">Cégnyilvántartási részleg </v>
      </c>
      <c r="E22" s="27">
        <f>VLOOKUP(C22,DATA!$A$3:$D$66,4,0)</f>
        <v>1</v>
      </c>
      <c r="F22" s="25" t="str">
        <f>IF(ISBLANK(VLOOKUP(C22,DATA!$L$69:$AD$131,1+$C$3,0)),"",VLOOKUP($C22,DATA!$L$69:$AD$131,1+$C$3,0))</f>
        <v xml:space="preserve">csak szlovák cégek esetében kitöltendő </v>
      </c>
      <c r="H22" s="25" t="s">
        <v>490</v>
      </c>
      <c r="I22" s="32" t="str">
        <f>VLOOKUP(H22,DATA!$L$134:$AD$256,1+$C$3,0)</f>
        <v>Szállítási cím (ha eltér a cég székhelyétől)</v>
      </c>
      <c r="J22" s="25" t="s">
        <v>874</v>
      </c>
    </row>
    <row r="23" spans="3:10" x14ac:dyDescent="0.25">
      <c r="C23" s="25">
        <v>16</v>
      </c>
      <c r="D23" s="25" t="str">
        <f>IF(ISBLANK(VLOOKUP(C23,DATA!$L$3:$AD$66,1+$C$3,0)),"",VLOOKUP($C23,DATA!$L$3:$AD$66,1+$C$3,0))</f>
        <v>Országkód</v>
      </c>
      <c r="E23" s="27">
        <f>VLOOKUP(C23,DATA!$A$3:$D$66,4,0)</f>
        <v>2</v>
      </c>
      <c r="F23" s="25" t="str">
        <f>IF(ISBLANK(VLOOKUP(C23,DATA!$L$69:$AD$131,1+$C$3,0)),"",VLOOKUP($C23,DATA!$L$69:$AD$131,1+$C$3,0))</f>
        <v>ISO formátum (3166, alfa-2) Magyarország esetén HU</v>
      </c>
      <c r="H23" s="25" t="s">
        <v>491</v>
      </c>
      <c r="I23" s="32" t="str">
        <f>VLOOKUP(H23,DATA!$L$134:$AD$256,1+$C$3,0)</f>
        <v>Bankszámla információk</v>
      </c>
      <c r="J23" s="25" t="s">
        <v>874</v>
      </c>
    </row>
    <row r="24" spans="3:10" x14ac:dyDescent="0.25">
      <c r="C24" s="25">
        <v>17</v>
      </c>
      <c r="D24" s="25" t="str">
        <f>IF(ISBLANK(VLOOKUP(C24,DATA!$L$3:$AD$66,1+$C$3,0)),"",VLOOKUP($C24,DATA!$L$3:$AD$66,1+$C$3,0))</f>
        <v>Cégbejegyzés országa</v>
      </c>
      <c r="E24" s="27">
        <f>VLOOKUP(C24,DATA!$A$3:$D$66,4,0)</f>
        <v>60</v>
      </c>
      <c r="F24" s="25" t="str">
        <f>IF(ISBLANK(VLOOKUP(C24,DATA!$L$69:$AD$131,1+$C$3,0)),"",VLOOKUP($C24,DATA!$L$69:$AD$131,1+$C$3,0))</f>
        <v/>
      </c>
      <c r="H24" s="25" t="s">
        <v>492</v>
      </c>
      <c r="I24" s="32" t="str">
        <f>VLOOKUP(H24,DATA!$L$134:$AD$256,1+$C$3,0)</f>
        <v>Cégnyilvántartási információk</v>
      </c>
      <c r="J24" s="25" t="s">
        <v>874</v>
      </c>
    </row>
    <row r="25" spans="3:10" x14ac:dyDescent="0.25">
      <c r="C25" s="25">
        <v>18</v>
      </c>
      <c r="D25" s="25" t="str">
        <f>IF(ISBLANK(VLOOKUP(C25,DATA!$L$3:$AD$66,1+$C$3,0)),"",VLOOKUP($C25,DATA!$L$3:$AD$66,1+$C$3,0))</f>
        <v>Város</v>
      </c>
      <c r="E25" s="27">
        <f>VLOOKUP(C25,DATA!$A$3:$D$66,4,0)</f>
        <v>60</v>
      </c>
      <c r="F25" s="25" t="str">
        <f>IF(ISBLANK(VLOOKUP(C25,DATA!$L$69:$AD$131,1+$C$3,0)),"",VLOOKUP($C25,DATA!$L$69:$AD$131,1+$C$3,0))</f>
        <v/>
      </c>
      <c r="H25" s="25" t="s">
        <v>493</v>
      </c>
      <c r="I25" s="32" t="str">
        <f>VLOOKUP(H25,DATA!$L$134:$AD$256,1+$C$3,0)</f>
        <v>Jármű</v>
      </c>
      <c r="J25" s="25" t="s">
        <v>874</v>
      </c>
    </row>
    <row r="26" spans="3:10" x14ac:dyDescent="0.25">
      <c r="C26" s="25">
        <v>19</v>
      </c>
      <c r="D26" s="25" t="str">
        <f>IF(ISBLANK(VLOOKUP(C26,DATA!$L$3:$AD$66,1+$C$3,0)),"",VLOOKUP($C26,DATA!$L$3:$AD$66,1+$C$3,0))</f>
        <v>Utca</v>
      </c>
      <c r="E26" s="27">
        <f>VLOOKUP(C26,DATA!$A$3:$D$66,4,0)</f>
        <v>60</v>
      </c>
      <c r="F26" s="25" t="str">
        <f>IF(ISBLANK(VLOOKUP(C26,DATA!$L$69:$AD$131,1+$C$3,0)),"",VLOOKUP($C26,DATA!$L$69:$AD$131,1+$C$3,0))</f>
        <v>beleértve házszám, emelet, stb.</v>
      </c>
      <c r="H26" s="25" t="s">
        <v>548</v>
      </c>
      <c r="I26" s="32" t="str">
        <f>VLOOKUP(H26,DATA!$L$134:$AD$256,1+$C$3,0)</f>
        <v>max</v>
      </c>
      <c r="J26" s="25" t="s">
        <v>874</v>
      </c>
    </row>
    <row r="27" spans="3:10" x14ac:dyDescent="0.25">
      <c r="C27" s="25">
        <v>20</v>
      </c>
      <c r="D27" s="25" t="str">
        <f>IF(ISBLANK(VLOOKUP(C27,DATA!$L$3:$AD$66,1+$C$3,0)),"",VLOOKUP($C27,DATA!$L$3:$AD$66,1+$C$3,0))</f>
        <v>Házszám</v>
      </c>
      <c r="E27" s="27">
        <f>VLOOKUP(C27,DATA!$A$3:$D$66,4,0)</f>
        <v>20</v>
      </c>
      <c r="F27" s="25" t="str">
        <f>IF(ISBLANK(VLOOKUP(C27,DATA!$L$69:$AD$131,1+$C$3,0)),"",VLOOKUP($C27,DATA!$L$69:$AD$131,1+$C$3,0))</f>
        <v>ne töltse ki, ha ezt az utcanévnél vagy a városnál megadta</v>
      </c>
      <c r="H27" s="25" t="s">
        <v>550</v>
      </c>
      <c r="I27" s="32" t="str">
        <f>VLOOKUP(H27,DATA!$L$134:$AD$256,1+$C$3,0)</f>
        <v>Kötelező adat</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Nem kötelező adat</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Kártyakibocsátó</v>
      </c>
      <c r="J29" s="25" t="s">
        <v>874</v>
      </c>
    </row>
    <row r="30" spans="3:10" x14ac:dyDescent="0.25">
      <c r="C30" s="25">
        <v>23</v>
      </c>
      <c r="D30" s="25" t="str">
        <f>IF(ISBLANK(VLOOKUP(C30,DATA!$L$3:$AD$66,1+$C$3,0)),"",VLOOKUP($C30,DATA!$L$3:$AD$66,1+$C$3,0))</f>
        <v>Irányítószám</v>
      </c>
      <c r="E30" s="27">
        <f>VLOOKUP(C30,DATA!$A$3:$D$66,4,0)</f>
        <v>15</v>
      </c>
      <c r="F30" s="25" t="str">
        <f>IF(ISBLANK(VLOOKUP(C30,DATA!$L$69:$AD$131,1+$C$3,0)),"",VLOOKUP($C30,DATA!$L$69:$AD$131,1+$C$3,0))</f>
        <v>csak „0..9“, „A..Z“ karaktereket tartalmazhat</v>
      </c>
      <c r="H30" s="25" t="s">
        <v>584</v>
      </c>
      <c r="I30" s="32" t="str">
        <f>VLOOKUP(H30,DATA!$L$134:$AD$256,1+$C$3,0)</f>
        <v>a kártya első 6 számjegye, a 7101 számmal kezdődően</v>
      </c>
      <c r="J30" s="25" t="s">
        <v>874</v>
      </c>
    </row>
    <row r="31" spans="3:10" x14ac:dyDescent="0.25">
      <c r="C31" s="25">
        <v>24</v>
      </c>
      <c r="D31" s="25" t="str">
        <f>IF(ISBLANK(VLOOKUP(C31,DATA!$L$3:$AD$66,1+$C$3,0)),"",VLOOKUP($C31,DATA!$L$3:$AD$66,1+$C$3,0))</f>
        <v>Város/Település</v>
      </c>
      <c r="E31" s="27">
        <f>VLOOKUP(C31,DATA!$A$3:$D$66,4,0)</f>
        <v>20</v>
      </c>
      <c r="F31" s="25" t="str">
        <f>IF(ISBLANK(VLOOKUP(C31,DATA!$L$69:$AD$131,1+$C$3,0)),"",VLOOKUP($C31,DATA!$L$69:$AD$131,1+$C$3,0))</f>
        <v>+36xxxxxxxxxx</v>
      </c>
      <c r="H31" s="25" t="s">
        <v>597</v>
      </c>
      <c r="I31" s="32" t="str">
        <f>VLOOKUP(H31,DATA!$L$134:$AD$256,1+$C$3,0)</f>
        <v>Ügyfélszám</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608</v>
      </c>
      <c r="I32" s="32" t="str">
        <f>VLOOKUP(H32,DATA!$L$134:$AD$256,1+$C$3,0)</f>
        <v>7-12. számjegy a kártyán, nullák nélkül az elején</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Kártyakibocsátó és Ügyfélszám OK</v>
      </c>
      <c r="J33" s="25" t="s">
        <v>874</v>
      </c>
    </row>
    <row r="34" spans="3:10" x14ac:dyDescent="0.25">
      <c r="C34" s="25">
        <v>27</v>
      </c>
      <c r="D34" s="25" t="str">
        <f>IF(ISBLANK(VLOOKUP(C34,DATA!$L$3:$AD$66,1+$C$3,0)),"",VLOOKUP($C34,DATA!$L$3:$AD$66,1+$C$3,0))</f>
        <v>E-mail cím</v>
      </c>
      <c r="E34" s="27">
        <f>VLOOKUP(C34,DATA!$A$3:$D$66,4,0)</f>
        <v>129</v>
      </c>
      <c r="F34" s="25" t="str">
        <f>IF(ISBLANK(VLOOKUP(C34,DATA!$L$69:$AD$131,1+$C$3,0)),"",VLOOKUP($C34,DATA!$L$69:$AD$131,1+$C$3,0))</f>
        <v>erre az e-mail címre küldjük az online portál belépési adatait</v>
      </c>
      <c r="H34" s="25" t="s">
        <v>615</v>
      </c>
      <c r="I34" s="32" t="str">
        <f>VLOOKUP(H34,DATA!$L$134:$AD$256,1+$C$3,0)</f>
        <v>A kártyakibocsátószám és az ügyfélszám nem egyezik az előző adatokkal</v>
      </c>
      <c r="J34" s="25" t="s">
        <v>874</v>
      </c>
    </row>
    <row r="35" spans="3:10" x14ac:dyDescent="0.25">
      <c r="C35" s="25">
        <v>28</v>
      </c>
      <c r="D35" s="25" t="str">
        <f>IF(ISBLANK(VLOOKUP(C35,DATA!$L$3:$AD$66,1+$C$3,0)),"",VLOOKUP($C35,DATA!$L$3:$AD$66,1+$C$3,0))</f>
        <v>Országkód</v>
      </c>
      <c r="E35" s="27">
        <f>VLOOKUP(C35,DATA!$A$3:$D$66,4,0)</f>
        <v>2</v>
      </c>
      <c r="F35" s="25" t="str">
        <f>IF(ISBLANK(VLOOKUP(C35,DATA!$L$69:$AD$131,1+$C$3,0)),"",VLOOKUP($C35,DATA!$L$69:$AD$131,1+$C$3,0))</f>
        <v>ISO formátum (3166, alfa-2) Magyarország esetén HU</v>
      </c>
      <c r="H35" s="25" t="s">
        <v>616</v>
      </c>
      <c r="I35" s="32" t="str">
        <f>VLOOKUP(H35,DATA!$L$134:$AD$256,1+$C$3,0)</f>
        <v>A kártya száma már használatban van</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E a forgalmi engedélyből
(kötelező német vagy magyar útdíj aktiválása esetén)</v>
      </c>
      <c r="H36" s="25" t="s">
        <v>617</v>
      </c>
      <c r="I36" s="32" t="str">
        <f>VLOOKUP(H36,DATA!$L$134:$AD$256,1+$C$3,0)</f>
        <v>A kártya száma nem 18 számjegyű</v>
      </c>
      <c r="J36" s="25" t="s">
        <v>874</v>
      </c>
    </row>
    <row r="37" spans="3:10" x14ac:dyDescent="0.25">
      <c r="C37" s="25">
        <v>30</v>
      </c>
      <c r="D37" s="25" t="str">
        <f>IF(ISBLANK(VLOOKUP(C37,DATA!$L$3:$AD$66,1+$C$3,0)),"",VLOOKUP($C37,DATA!$L$3:$AD$66,1+$C$3,0))</f>
        <v>Város</v>
      </c>
      <c r="E37" s="27">
        <f>VLOOKUP(C37,DATA!$A$3:$D$66,4,0)</f>
        <v>60</v>
      </c>
      <c r="F37" s="25" t="str">
        <f>IF(ISBLANK(VLOOKUP(C37,DATA!$L$69:$AD$131,1+$C$3,0)),"",VLOOKUP($C37,DATA!$L$69:$AD$131,1+$C$3,0))</f>
        <v>Kötelező információ olyan járművek esetében, amelyekben részecskeszűrő van felszerelve.</v>
      </c>
      <c r="H37" s="25" t="s">
        <v>646</v>
      </c>
      <c r="I37" s="32" t="str">
        <f>VLOOKUP(H37,DATA!$L$134:$AD$256,1+$C$3,0)</f>
        <v>OMV Ügyfélinformációk</v>
      </c>
      <c r="J37" s="25" t="s">
        <v>874</v>
      </c>
    </row>
    <row r="38" spans="3:10" x14ac:dyDescent="0.25">
      <c r="C38" s="25">
        <v>31</v>
      </c>
      <c r="D38" s="25" t="str">
        <f>IF(ISBLANK(VLOOKUP(C38,DATA!$L$3:$AD$66,1+$C$3,0)),"",VLOOKUP($C38,DATA!$L$3:$AD$66,1+$C$3,0))</f>
        <v>Utca</v>
      </c>
      <c r="E38" s="27">
        <f>VLOOKUP(C38,DATA!$A$3:$D$66,4,0)</f>
        <v>60</v>
      </c>
      <c r="F38" s="25" t="str">
        <f>IF(ISBLANK(VLOOKUP(C38,DATA!$L$69:$AD$131,1+$C$3,0)),"",VLOOKUP($C38,DATA!$L$69:$AD$131,1+$C$3,0))</f>
        <v>házszám, emelet, stb. nélkül</v>
      </c>
      <c r="H38" s="25" t="s">
        <v>665</v>
      </c>
      <c r="I38" s="32" t="str">
        <f>VLOOKUP(H38,DATA!$L$134:$AD$256,1+$C$3,0)</f>
        <v>OMV kártyainformációk</v>
      </c>
      <c r="J38" s="25" t="s">
        <v>874</v>
      </c>
    </row>
    <row r="39" spans="3:10" x14ac:dyDescent="0.25">
      <c r="C39" s="25">
        <v>32</v>
      </c>
      <c r="D39" s="25" t="str">
        <f>IF(ISBLANK(VLOOKUP(C39,DATA!$L$3:$AD$66,1+$C$3,0)),"",VLOOKUP($C39,DATA!$L$3:$AD$66,1+$C$3,0))</f>
        <v>Házszám</v>
      </c>
      <c r="E39" s="27">
        <f>VLOOKUP(C39,DATA!$A$3:$D$66,4,0)</f>
        <v>20</v>
      </c>
      <c r="F39" s="25" t="str">
        <f>IF(ISBLANK(VLOOKUP(C39,DATA!$L$69:$AD$131,1+$C$3,0)),"",VLOOKUP($C39,DATA!$L$69:$AD$131,1+$C$3,0))</f>
        <v>ne töltse ki, ha ezt az utcanévnél vagy a városnál megadta</v>
      </c>
      <c r="H39" s="25" t="s">
        <v>666</v>
      </c>
      <c r="I39" s="32" t="str">
        <f>VLOOKUP(H39,DATA!$L$134:$AD$256,1+$C$3,0)</f>
        <v>OMV Kártya ügyfél adatok</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a járműdokumentumokból</v>
      </c>
      <c r="H40" s="25" t="s">
        <v>688</v>
      </c>
      <c r="I40" s="32" t="str">
        <f>VLOOKUP(H40,DATA!$L$134:$AD$256,1+$C$3,0)</f>
        <v>Ellenőrizze a dátumot</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a járműdokumentumokból</v>
      </c>
      <c r="H41" s="25" t="s">
        <v>760</v>
      </c>
      <c r="I41" s="32" t="str">
        <f>VLOOKUP(H41,DATA!$L$134:$AD$256,1+$C$3,0)</f>
        <v>Ha 2 aláírás szükséges, kérjük, töltse ki a 2. személyt is</v>
      </c>
      <c r="J41" s="25" t="s">
        <v>874</v>
      </c>
    </row>
    <row r="42" spans="3:10" x14ac:dyDescent="0.25">
      <c r="C42" s="25">
        <v>35</v>
      </c>
      <c r="D42" s="25" t="str">
        <f>IF(ISBLANK(VLOOKUP(C42,DATA!$L$3:$AD$66,1+$C$3,0)),"",VLOOKUP($C42,DATA!$L$3:$AD$66,1+$C$3,0))</f>
        <v>Irányítószám</v>
      </c>
      <c r="E42" s="27">
        <f>VLOOKUP(C42,DATA!$A$3:$D$66,4,0)</f>
        <v>15</v>
      </c>
      <c r="F42" s="25" t="str">
        <f>IF(ISBLANK(VLOOKUP(C42,DATA!$L$69:$AD$131,1+$C$3,0)),"",VLOOKUP($C42,DATA!$L$69:$AD$131,1+$C$3,0))</f>
        <v>csak „0..9“, „A..Z“ karaktereket tartalmazhat</v>
      </c>
      <c r="H42" s="25" t="s">
        <v>738</v>
      </c>
      <c r="I42" s="32" t="str">
        <f>VLOOKUP(H42,DATA!$L$134:$AD$256,1+$C$3,0)</f>
        <v>1. személy</v>
      </c>
      <c r="J42" s="25" t="s">
        <v>874</v>
      </c>
    </row>
    <row r="43" spans="3:10" x14ac:dyDescent="0.25">
      <c r="C43" s="25">
        <v>36</v>
      </c>
      <c r="D43" s="25" t="str">
        <f>IF(ISBLANK(VLOOKUP(C43,DATA!$L$3:$AD$66,1+$C$3,0)),"",VLOOKUP($C43,DATA!$L$3:$AD$66,1+$C$3,0))</f>
        <v>Bankszámlaszám</v>
      </c>
      <c r="E43" s="27">
        <f>VLOOKUP(C43,DATA!$A$3:$D$66,4,0)</f>
        <v>30</v>
      </c>
      <c r="F43" s="25" t="str">
        <f>IF(ISBLANK(VLOOKUP(C43,DATA!$L$69:$AD$131,1+$C$3,0)),"",VLOOKUP($C43,DATA!$L$69:$AD$131,1+$C$3,0))</f>
        <v>P.3 a forgalmi engedélyből
Gázolaj - 1
Egyéb üzemanyag - 2</v>
      </c>
      <c r="H43" s="25" t="s">
        <v>739</v>
      </c>
      <c r="I43" s="32" t="str">
        <f>VLOOKUP(H43,DATA!$L$134:$AD$256,1+$C$3,0)</f>
        <v>2. személy</v>
      </c>
      <c r="J43" s="25" t="s">
        <v>874</v>
      </c>
    </row>
    <row r="44" spans="3:10" x14ac:dyDescent="0.25">
      <c r="C44" s="25">
        <v>37</v>
      </c>
      <c r="D44" s="25" t="str">
        <f>IF(ISBLANK(VLOOKUP(C44,DATA!$L$3:$AD$66,1+$C$3,0)),"",VLOOKUP($C44,DATA!$L$3:$AD$66,1+$C$3,0))</f>
        <v>IBAN bankszámlaszám</v>
      </c>
      <c r="E44" s="27">
        <f>VLOOKUP(C44,DATA!$A$3:$D$66,4,0)</f>
        <v>34</v>
      </c>
      <c r="F44" s="25" t="str">
        <f>IF(ISBLANK(VLOOKUP(C44,DATA!$L$69:$AD$131,1+$C$3,0)),"",VLOOKUP($C44,DATA!$L$69:$AD$131,1+$C$3,0))</f>
        <v>P49 a járműdokumentumokból [mm]</v>
      </c>
      <c r="H44" s="25" t="s">
        <v>844</v>
      </c>
      <c r="I44" s="32" t="str">
        <f>VLOOKUP(H44,DATA!$L$134:$AD$256,1+$C$3,0)</f>
        <v>Nyelv</v>
      </c>
      <c r="J44" s="25" t="s">
        <v>874</v>
      </c>
    </row>
    <row r="45" spans="3:10" x14ac:dyDescent="0.25">
      <c r="C45" s="25">
        <v>38</v>
      </c>
      <c r="D45" s="25" t="str">
        <f>IF(ISBLANK(VLOOKUP(C45,DATA!$L$3:$AD$66,1+$C$3,0)),"",VLOOKUP($C45,DATA!$L$3:$AD$66,1+$C$3,0))</f>
        <v>Bankkód</v>
      </c>
      <c r="E45" s="27">
        <f>VLOOKUP(C45,DATA!$A$3:$D$66,4,0)</f>
        <v>4</v>
      </c>
      <c r="F45" s="25" t="str">
        <f>IF(ISBLANK(VLOOKUP(C45,DATA!$L$69:$AD$131,1+$C$3,0)),"",VLOOKUP($C45,DATA!$L$69:$AD$131,1+$C$3,0))</f>
        <v>Q49 a járműdokumentumokból [mm]</v>
      </c>
      <c r="H45" s="25" t="s">
        <v>582</v>
      </c>
      <c r="I45" s="32" t="str">
        <f>VLOOKUP(H45,DATA!$L$134:$AD$256,1+$C$3,0)</f>
        <v>Kártyakibocsátó</v>
      </c>
      <c r="J45" s="25" t="s">
        <v>874</v>
      </c>
    </row>
    <row r="46" spans="3:10" x14ac:dyDescent="0.25">
      <c r="C46" s="25">
        <v>39</v>
      </c>
      <c r="D46" s="25" t="str">
        <f>IF(ISBLANK(VLOOKUP(C46,DATA!$L$3:$AD$66,1+$C$3,0)),"",VLOOKUP($C46,DATA!$L$3:$AD$66,1+$C$3,0))</f>
        <v>SWIFT kód</v>
      </c>
      <c r="E46" s="27">
        <f>VLOOKUP(C46,DATA!$A$3:$D$66,4,0)</f>
        <v>11</v>
      </c>
      <c r="F46" s="25" t="str">
        <f>IF(ISBLANK(VLOOKUP(C46,DATA!$L$69:$AD$131,1+$C$3,0)),"",VLOOKUP($C46,DATA!$L$69:$AD$131,1+$C$3,0))</f>
        <v>R49 a járműdokumentumokból [mm]</v>
      </c>
      <c r="H46" s="25" t="s">
        <v>881</v>
      </c>
      <c r="I46" s="32" t="str">
        <f>VLOOKUP(H46,DATA!$L$134:$AD$256,1+$C$3,0)</f>
        <v>Ne töltse ki</v>
      </c>
      <c r="J46" s="25" t="s">
        <v>874</v>
      </c>
    </row>
    <row r="47" spans="3:10" x14ac:dyDescent="0.25">
      <c r="C47" s="25">
        <v>40</v>
      </c>
      <c r="D47" s="25" t="str">
        <f>IF(ISBLANK(VLOOKUP(C47,DATA!$L$3:$AD$66,1+$C$3,0)),"",VLOOKUP($C47,DATA!$L$3:$AD$66,1+$C$3,0))</f>
        <v>Regisztráció dátuma és időpontja</v>
      </c>
      <c r="E47" s="27">
        <f>VLOOKUP(C47,DATA!$A$3:$D$66,4,0)</f>
        <v>19</v>
      </c>
      <c r="F47" s="25" t="str">
        <f>IF(ISBLANK(VLOOKUP(C47,DATA!$L$69:$AD$131,1+$C$3,0)),"",VLOOKUP($C47,DATA!$L$69:$AD$131,1+$C$3,0))</f>
        <v>A jármű regisztrációjának dátuma és ideje (formátum: ÉÉÉÉ/HH/NN ÓÓ24:PP:SS)</v>
      </c>
      <c r="H47" s="25" t="s">
        <v>890</v>
      </c>
      <c r="I47" s="32" t="str">
        <f>VLOOKUP(H47,DATA!$L$134:$AD$256,1+$C$3,0)</f>
        <v>A kártyára nyomtatott 7101xxxxxxxxxxxxxxxx szám utolsó 6 számjegye</v>
      </c>
      <c r="J47" s="25" t="s">
        <v>874</v>
      </c>
    </row>
    <row r="48" spans="3:10" x14ac:dyDescent="0.25">
      <c r="C48" s="25">
        <v>41</v>
      </c>
      <c r="D48" s="25" t="str">
        <f>IF(ISBLANK(VLOOKUP(C48,DATA!$L$3:$AD$66,1+$C$3,0)),"",VLOOKUP($C48,DATA!$L$3:$AD$66,1+$C$3,0))</f>
        <v>Országkód</v>
      </c>
      <c r="E48" s="27">
        <f>VLOOKUP(C48,DATA!$A$3:$D$66,4,0)</f>
        <v>2</v>
      </c>
      <c r="F48" s="25" t="str">
        <f>IF(ISBLANK(VLOOKUP(C48,DATA!$L$69:$AD$131,1+$C$3,0)),"",VLOOKUP($C48,DATA!$L$69:$AD$131,1+$C$3,0))</f>
        <v>ISO formátum (3166, alfa-2) Magyarország esetében ISO 3166-2: HU</v>
      </c>
      <c r="H48" s="25" t="s">
        <v>902</v>
      </c>
      <c r="I48" s="32" t="str">
        <f>VLOOKUP(H48,DATA!$L$134:$AD$256,1+$C$3,0)</f>
        <v>Lejárati hónap</v>
      </c>
      <c r="J48" s="25" t="s">
        <v>874</v>
      </c>
    </row>
    <row r="49" spans="3:9" x14ac:dyDescent="0.25">
      <c r="C49" s="25">
        <v>42</v>
      </c>
      <c r="D49" s="25" t="str">
        <f>IF(ISBLANK(VLOOKUP(C49,DATA!$L$3:$AD$66,1+$C$3,0)),"",VLOOKUP($C49,DATA!$L$3:$AD$66,1+$C$3,0))</f>
        <v>Rendszám</v>
      </c>
      <c r="E49" s="27">
        <f>VLOOKUP(C49,DATA!$A$3:$D$66,4,0)</f>
        <v>20</v>
      </c>
      <c r="F49" s="25" t="str">
        <f>IF(ISBLANK(VLOOKUP(C49,DATA!$L$69:$AD$131,1+$C$3,0)),"",VLOOKUP($C49,DATA!$L$69:$AD$131,1+$C$3,0))</f>
        <v>a rendszámtáblán szereplő rendszámnak pontosan meg kell egyeznie a gépjárműhöz tartozó forgalmi engedélyen feltüntetett rendszámmal (pl. kötőjelek, speciális karakterek és szóközök használata).</v>
      </c>
      <c r="H49" s="25" t="s">
        <v>901</v>
      </c>
      <c r="I49" s="32" t="str">
        <f>VLOOKUP(H49,DATA!$L$134:$AD$256,1+$C$3,0)</f>
        <v>Lejárati év</v>
      </c>
    </row>
    <row r="50" spans="3:9" x14ac:dyDescent="0.25">
      <c r="C50" s="25">
        <v>43</v>
      </c>
      <c r="D50" s="25" t="str">
        <f>IF(ISBLANK(VLOOKUP(C50,DATA!$L$3:$AD$66,1+$C$3,0)),"",VLOOKUP($C50,DATA!$L$3:$AD$66,1+$C$3,0))</f>
        <v>A jármű (vontató) tengelyeinek száma</v>
      </c>
      <c r="E50" s="27">
        <f>VLOOKUP(C50,DATA!$A$3:$D$66,4,0)</f>
        <v>1</v>
      </c>
      <c r="F50" s="25" t="str">
        <f>IF(ISBLANK(VLOOKUP(C50,DATA!$L$69:$AD$131,1+$C$3,0)),"",VLOOKUP($C50,DATA!$L$69:$AD$131,1+$C$3,0))</f>
        <v>Certificate of Conformity (COC) dokumentum, 1.pont.
2 tengely - 2
3 tengely - 3
4 tengely - 4
5 tengely - 5
6 tengely - 6
7 tengely - 7</v>
      </c>
      <c r="H50" s="25" t="s">
        <v>922</v>
      </c>
      <c r="I50" s="32" t="str">
        <f>VLOOKUP(H50,DATA!$L$134:$AD$256,1+$C$3,0)</f>
        <v>Teljes kártyaszám (18 számjegy) - automatikus mező</v>
      </c>
    </row>
    <row r="51" spans="3:9" x14ac:dyDescent="0.25">
      <c r="C51" s="25">
        <v>44</v>
      </c>
      <c r="D51" s="25" t="str">
        <f>IF(ISBLANK(VLOOKUP(C51,DATA!$L$3:$AD$66,1+$C$3,0)),"",VLOOKUP($C51,DATA!$L$3:$AD$66,1+$C$3,0))</f>
        <v>Jármű kategória</v>
      </c>
      <c r="E51" s="27">
        <f>VLOOKUP(C51,DATA!$A$3:$D$66,4,0)</f>
        <v>1</v>
      </c>
      <c r="F51" s="25" t="str">
        <f>IF(ISBLANK(VLOOKUP(C51,DATA!$L$69:$AD$131,1+$C$3,0)),"",VLOOKUP($C51,DATA!$L$69:$AD$131,1+$C$3,0))</f>
        <v>1 - Tehergépjármű 3,5t-12t
2 - Tehergépjármű &gt;12t és 2 tengely
3 - Tehergépjármű &gt;12t és 3 tengely
4 - Tehergépjármű &gt;12t és 4 tengely
5 - Tehergépjármű &gt;12t és 5+ tengely
6 - Autóbusz 3,5t-12t
7 - Autóbusz &gt;12t</v>
      </c>
      <c r="H51" s="25" t="s">
        <v>931</v>
      </c>
      <c r="I51" s="32" t="str">
        <f>VLOOKUP(H51,DATA!$L$134:$AD$256,1+$C$3,0)</f>
        <v>Üres helyek/szóközök nélkül!</v>
      </c>
    </row>
    <row r="52" spans="3:9" x14ac:dyDescent="0.25">
      <c r="C52" s="25">
        <v>45</v>
      </c>
      <c r="D52" s="25" t="str">
        <f>IF(ISBLANK(VLOOKUP(C52,DATA!$L$3:$AD$66,1+$C$3,0)),"",VLOOKUP($C52,DATA!$L$3:$AD$66,1+$C$3,0))</f>
        <v>Károsanyag-kibocsátási besorolás</v>
      </c>
      <c r="E52" s="27">
        <f>VLOOKUP(C52,DATA!$A$3:$D$66,4,0)</f>
        <v>1</v>
      </c>
      <c r="F52" s="25" t="str">
        <f>IF(ISBLANK(VLOOKUP(C52,DATA!$L$69:$AD$131,1+$C$3,0)),"",VLOOKUP($C52,DATA!$L$69:$AD$131,1+$C$3,0))</f>
        <v>EURO 0 - 0
EURO 1 - 1
EURO 2 - 2
EURO 3 - 3
EURO 4 - 4
EURO 5 - 5
EURO 6 - 6
EEV - 9</v>
      </c>
      <c r="H52" s="25" t="s">
        <v>949</v>
      </c>
      <c r="I52" s="32" t="str">
        <f>VLOOKUP(H52,DATA!$L$134:$AD$256,1+$C$3,0)</f>
        <v>Üzemanyagtípus</v>
      </c>
    </row>
    <row r="53" spans="3:9" x14ac:dyDescent="0.25">
      <c r="C53" s="25">
        <v>46</v>
      </c>
      <c r="D53" s="25" t="str">
        <f>IF(ISBLANK(VLOOKUP(C53,DATA!$L$3:$AD$66,1+$C$3,0)),"",VLOOKUP($C53,DATA!$L$3:$AD$66,1+$C$3,0))</f>
        <v>A jármű (vontató) megengedett legnagyobb össztömege</v>
      </c>
      <c r="E53" s="27">
        <f>VLOOKUP(C53,DATA!$A$3:$D$66,4,0)</f>
        <v>5</v>
      </c>
      <c r="F53" s="25" t="str">
        <f>IF(ISBLANK(VLOOKUP(C53,DATA!$L$69:$AD$131,1+$C$3,0)),"",VLOOKUP($C53,DATA!$L$69:$AD$131,1+$C$3,0))</f>
        <v>F.2 a forgalmi engedélyből (magyar jármű esetén F.1 a forgalmi engedélyből) [kg]</v>
      </c>
      <c r="H53" s="25" t="s">
        <v>950</v>
      </c>
      <c r="I53" s="32" t="str">
        <f>VLOOKUP(H53,DATA!$L$134:$AD$256,1+$C$3,0)</f>
        <v>csak akkor válassza, ha EURO 6 + CNG / LNG / BIO vagy dízel vagy benzin + CNG / LNG / BIO kombinációja van</v>
      </c>
    </row>
    <row r="54" spans="3:9" x14ac:dyDescent="0.25">
      <c r="C54" s="25">
        <v>47</v>
      </c>
      <c r="D54" s="25" t="str">
        <f>IF(ISBLANK(VLOOKUP(C54,DATA!$L$3:$AD$66,1+$C$3,0)),"",VLOOKUP($C54,DATA!$L$3:$AD$66,1+$C$3,0))</f>
        <v>A jármű (vontató) és a vontatmány együttes össztömege</v>
      </c>
      <c r="E54" s="27">
        <f>VLOOKUP(C54,DATA!$A$3:$D$66,4,0)</f>
        <v>5</v>
      </c>
      <c r="F54" s="25" t="str">
        <f>IF(ISBLANK(VLOOKUP(C54,DATA!$L$69:$AD$131,1+$C$3,0)),"",VLOOKUP($C54,DATA!$L$69:$AD$131,1+$C$3,0))</f>
        <v>A jármű adattábláján található legnagyobb súlyérték; vagy 16.4. pont a COC dokumentumban [kg]</v>
      </c>
      <c r="H54" s="25" t="s">
        <v>975</v>
      </c>
      <c r="I54" s="32" t="str">
        <f>VLOOKUP(H54,DATA!$L$134:$AD$256,1+$C$3,0)</f>
        <v>Rossz kombináció Üzemanyagtípus és Károsanyag kibocsátási osztály</v>
      </c>
    </row>
    <row r="55" spans="3:9" x14ac:dyDescent="0.25">
      <c r="C55" s="25">
        <v>48</v>
      </c>
      <c r="D55" s="25" t="str">
        <f>IF(ISBLANK(VLOOKUP(C55,DATA!$L$3:$AD$66,1+$C$3,0)),"",VLOOKUP($C55,DATA!$L$3:$AD$66,1+$C$3,0))</f>
        <v>OLASZ ÚTDÍJ IGÉNYLÉSE ESETÉN KÖTELEZŐ</v>
      </c>
      <c r="E55" s="27">
        <f>VLOOKUP(C55,DATA!$A$3:$D$66,4,0)</f>
        <v>20</v>
      </c>
      <c r="F55" s="25" t="str">
        <f>IF(ISBLANK(VLOOKUP(C55,DATA!$L$69:$AD$131,1+$C$3,0)),"",VLOOKUP($C55,DATA!$L$69:$AD$131,1+$C$3,0))</f>
        <v>G a forgalmi engedélyből [kg]</v>
      </c>
      <c r="H55" s="25" t="s">
        <v>984</v>
      </c>
      <c r="I55" s="32" t="str">
        <f>VLOOKUP(H55,DATA!$L$134:$AD$256,1+$C$3,0)</f>
        <v>utolsó 2 számjegy</v>
      </c>
    </row>
    <row r="56" spans="3:9" x14ac:dyDescent="0.25">
      <c r="C56" s="25">
        <v>49</v>
      </c>
      <c r="D56" s="25" t="str">
        <f>IF(ISBLANK(VLOOKUP(C56,DATA!$L$3:$AD$66,1+$C$3,0)),"",VLOOKUP($C56,DATA!$L$3:$AD$66,1+$C$3,0))</f>
        <v/>
      </c>
      <c r="E56" s="27">
        <f>VLOOKUP(C56,DATA!$A$3:$D$66,4,0)</f>
        <v>20</v>
      </c>
      <c r="F56" s="25" t="str">
        <f>IF(ISBLANK(VLOOKUP(C56,DATA!$L$69:$AD$131,1+$C$3,0)),"",VLOOKUP($C56,DATA!$L$69:$AD$131,1+$C$3,0))</f>
        <v>J a forgalmi engedélyből</v>
      </c>
      <c r="H56" s="25" t="s">
        <v>1162</v>
      </c>
      <c r="I56" s="32" t="str">
        <f>VLOOKUP(H56,DATA!$L$134:$AD$256,1+$C$3,0)</f>
        <v>Születési dátum</v>
      </c>
    </row>
    <row r="57" spans="3:9" x14ac:dyDescent="0.25">
      <c r="C57" s="25">
        <v>50</v>
      </c>
      <c r="D57" s="25" t="str">
        <f>IF(ISBLANK(VLOOKUP(C57,DATA!$L$3:$AD$66,1+$C$3,0)),"",VLOOKUP($C57,DATA!$L$3:$AD$66,1+$C$3,0))</f>
        <v>Fedélzeti egység típusa (OBU Type)</v>
      </c>
      <c r="E57" s="27">
        <f>VLOOKUP(C57,DATA!$A$3:$D$66,4,0)</f>
        <v>4</v>
      </c>
      <c r="F57" s="25" t="str">
        <f>IF(ISBLANK(VLOOKUP(C57,DATA!$L$69:$AD$131,1+$C$3,0)),"",VLOOKUP($C57,DATA!$L$69:$AD$131,1+$C$3,0))</f>
        <v>normál - 1
külső antennával - 2</v>
      </c>
      <c r="H57" s="25" t="s">
        <v>1172</v>
      </c>
      <c r="I57" s="32" t="str">
        <f>VLOOKUP(H57,DATA!$L$134:$AD$256,1+$C$3,0)</f>
        <v>NN/HH/ÉÉÉÉ</v>
      </c>
    </row>
    <row r="58" spans="3:9" x14ac:dyDescent="0.25">
      <c r="C58" s="25">
        <v>51</v>
      </c>
      <c r="D58" s="25" t="str">
        <f>IF(ISBLANK(VLOOKUP(C58,DATA!$L$3:$AD$66,1+$C$3,0)),"",VLOOKUP($C58,DATA!$L$3:$AD$66,1+$C$3,0))</f>
        <v>Fedélzeti egység szállítási módja</v>
      </c>
      <c r="E58" s="27">
        <f>VLOOKUP(C58,DATA!$A$3:$D$66,4,0)</f>
        <v>1</v>
      </c>
      <c r="F58" s="25" t="str">
        <f>IF(ISBLANK(VLOOKUP(C58,DATA!$L$69:$AD$131,1+$C$3,0)),"",VLOOKUP($C58,DATA!$L$69:$AD$131,1+$C$3,0))</f>
        <v>kívánt szállítási mód
Átvétel az értékesítési/kapcsolattartó pontokon - 1</v>
      </c>
      <c r="H58" s="25" t="s">
        <v>2021</v>
      </c>
      <c r="I58" s="32" t="str">
        <f>VLOOKUP(H58,DATA!$L$134:$AD$256,1+$C$3,0)</f>
        <v>Német útdíjfizetés igénylése esetén kötelező</v>
      </c>
    </row>
    <row r="59" spans="3:9" x14ac:dyDescent="0.25">
      <c r="C59" s="25">
        <v>52</v>
      </c>
      <c r="D59" s="25" t="str">
        <f>IF(ISBLANK(VLOOKUP(C59,DATA!$L$3:$AD$66,1+$C$3,0)),"",VLOOKUP($C59,DATA!$L$3:$AD$66,1+$C$3,0))</f>
        <v>OMV üzemanyagkártya száma</v>
      </c>
      <c r="E59" s="27">
        <f>VLOOKUP(C59,DATA!$A$3:$D$66,4,0)</f>
        <v>18</v>
      </c>
      <c r="F59" s="25" t="str">
        <f>IF(ISBLANK(VLOOKUP(C59,DATA!$L$69:$AD$131,1+$C$3,0)),"",VLOOKUP($C59,DATA!$L$69:$AD$131,1+$C$3,0))</f>
        <v>csak számjegyek megengedettek
710105xxxxxxxxxxxx</v>
      </c>
      <c r="H59" s="25" t="s">
        <v>1176</v>
      </c>
      <c r="I59" s="32" t="str">
        <f>VLOOKUP(H59,DATA!$L$134:$AD$256,1+$C$3,0)</f>
        <v>Cégnév / Vezetéknév és keresztnév</v>
      </c>
    </row>
    <row r="60" spans="3:9" x14ac:dyDescent="0.25">
      <c r="C60" s="25">
        <v>53</v>
      </c>
      <c r="D60" s="25" t="str">
        <f>IF(ISBLANK(VLOOKUP(C60,DATA!$L$3:$AD$66,1+$C$3,0)),"",VLOOKUP($C60,DATA!$L$3:$AD$66,1+$C$3,0))</f>
        <v>Üzemanyagkártya lejárati dátuma</v>
      </c>
      <c r="E60" s="27">
        <f>VLOOKUP(C60,DATA!$A$3:$D$66,4,0)</f>
        <v>7</v>
      </c>
      <c r="F60" s="25" t="str">
        <f>IF(ISBLANK(VLOOKUP(C60,DATA!$L$69:$AD$131,1+$C$3,0)),"",VLOOKUP($C60,DATA!$L$69:$AD$131,1+$C$3,0))</f>
        <v>Dátum formátum: ÉÉÉÉ/HH</v>
      </c>
      <c r="H60" s="25" t="s">
        <v>1231</v>
      </c>
      <c r="I60" s="32" t="str">
        <f>VLOOKUP(H60,DATA!$L$134:$AD$256,1+$C$3,0)</f>
        <v>Nemzetiség</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Az adóazonosító szám típusa</v>
      </c>
    </row>
    <row r="62" spans="3:9" x14ac:dyDescent="0.25">
      <c r="C62" s="25">
        <v>55</v>
      </c>
      <c r="D62" s="25" t="str">
        <f>IF(ISBLANK(VLOOKUP(C62,DATA!$L$3:$AD$66,1+$C$3,0)),"",VLOOKUP($C62,DATA!$L$3:$AD$66,1+$C$3,0))</f>
        <v>Jármű tulajdonos vezetékneve / Cégnév</v>
      </c>
      <c r="E62" s="27">
        <f>VLOOKUP(C62,DATA!$A$3:$D$66,4,0)</f>
        <v>60</v>
      </c>
      <c r="F62" s="25" t="str">
        <f>IF(ISBLANK(VLOOKUP(C62,DATA!$L$69:$AD$131,1+$C$3,0)),"",VLOOKUP($C62,DATA!$L$69:$AD$131,1+$C$3,0))</f>
        <v>ha eltér a cég hivatalos nevétől</v>
      </c>
      <c r="H62" s="25" t="s">
        <v>1187</v>
      </c>
      <c r="I62" s="32" t="str">
        <f>VLOOKUP(H62,DATA!$L$134:$AD$256,1+$C$3,0)</f>
        <v>A cég közösségi adószáma</v>
      </c>
    </row>
    <row r="63" spans="3:9" x14ac:dyDescent="0.25">
      <c r="C63" s="25">
        <v>56</v>
      </c>
      <c r="D63" s="25" t="str">
        <f>IF(ISBLANK(VLOOKUP(C63,DATA!$L$3:$AD$66,1+$C$3,0)),"",VLOOKUP($C63,DATA!$L$3:$AD$66,1+$C$3,0))</f>
        <v>Vezetéknév</v>
      </c>
      <c r="E63" s="27">
        <f>VLOOKUP(C63,DATA!$A$3:$D$66,4,0)</f>
        <v>60</v>
      </c>
      <c r="F63" s="25" t="str">
        <f>IF(ISBLANK(VLOOKUP(C63,DATA!$L$69:$AD$131,1+$C$3,0)),"",VLOOKUP($C63,DATA!$L$69:$AD$131,1+$C$3,0))</f>
        <v>személyi igazolvánnyal összhangban</v>
      </c>
      <c r="H63" s="25" t="s">
        <v>1183</v>
      </c>
      <c r="I63" s="32" t="str">
        <f>VLOOKUP(H63,DATA!$L$134:$AD$256,1+$C$3,0)</f>
        <v>Nemzetközi előhívószám</v>
      </c>
    </row>
    <row r="64" spans="3:9" x14ac:dyDescent="0.25">
      <c r="C64" s="25">
        <v>57</v>
      </c>
      <c r="D64" s="25" t="str">
        <f>IF(ISBLANK(VLOOKUP(C64,DATA!$L$3:$AD$66,1+$C$3,0)),"",VLOOKUP($C64,DATA!$L$3:$AD$66,1+$C$3,0))</f>
        <v>Keresztnév</v>
      </c>
      <c r="E64" s="27">
        <f>VLOOKUP(C64,DATA!$A$3:$D$66,4,0)</f>
        <v>50</v>
      </c>
      <c r="F64" s="25" t="str">
        <f>IF(ISBLANK(VLOOKUP(C64,DATA!$L$69:$AD$131,1+$C$3,0)),"",VLOOKUP($C64,DATA!$L$69:$AD$131,1+$C$3,0))</f>
        <v>személyi igazolvánnyal összhangban</v>
      </c>
      <c r="H64" s="25" t="s">
        <v>1177</v>
      </c>
      <c r="I64" s="32" t="str">
        <f>VLOOKUP(H64,DATA!$L$134:$AD$256,1+$C$3,0)</f>
        <v>Utca és házszám</v>
      </c>
    </row>
    <row r="65" spans="3:9" x14ac:dyDescent="0.25">
      <c r="C65" s="25">
        <v>58</v>
      </c>
      <c r="D65" s="25" t="str">
        <f>IF(ISBLANK(VLOOKUP(C65,DATA!$L$3:$AD$66,1+$C$3,0)),"",VLOOKUP($C65,DATA!$L$3:$AD$66,1+$C$3,0))</f>
        <v>Aláírás típusa</v>
      </c>
      <c r="E65" s="27">
        <f>VLOOKUP(C65,DATA!$A$3:$D$66,4,0)</f>
        <v>1</v>
      </c>
      <c r="F65" s="25" t="str">
        <f>IF(ISBLANK(VLOOKUP(C65,DATA!$L$69:$AD$131,1+$C$3,0)),"",VLOOKUP($C65,DATA!$L$69:$AD$131,1+$C$3,0))</f>
        <v>amennyiben nem aláírásra jogosult személy írja alá, kérjük, küldje meg az aláírási jogot igazoló meghatalmazás scannelt példányát</v>
      </c>
      <c r="H65" s="25" t="s">
        <v>1185</v>
      </c>
      <c r="I65" s="32" t="str">
        <f>VLOOKUP(H65,DATA!$L$134:$AD$256,1+$C$3,0)</f>
        <v>Ország</v>
      </c>
    </row>
    <row r="66" spans="3:9" x14ac:dyDescent="0.25">
      <c r="C66" s="25">
        <v>59</v>
      </c>
      <c r="D66" s="25" t="str">
        <f>IF(ISBLANK(VLOOKUP(C66,DATA!$L$3:$AD$66,1+$C$3,0)),"",VLOOKUP($C66,DATA!$L$3:$AD$66,1+$C$3,0))</f>
        <v>Országkód</v>
      </c>
      <c r="E66" s="27">
        <f>VLOOKUP(C66,DATA!$A$3:$D$66,4,0)</f>
        <v>2</v>
      </c>
      <c r="F66" s="25" t="str">
        <f>IF(ISBLANK(VLOOKUP(C66,DATA!$L$69:$AD$131,1+$C$3,0)),"",VLOOKUP($C66,DATA!$L$69:$AD$131,1+$C$3,0))</f>
        <v>meghatalmazott személy - a meghatalmazással összhangban, törvényes képviselő - cég címe</v>
      </c>
      <c r="H66" s="25" t="s">
        <v>1010</v>
      </c>
      <c r="I66" s="32" t="str">
        <f>VLOOKUP(H66,DATA!$L$134:$AD$256,1+$C$3,0)</f>
        <v>állami tulajdonú vállalat</v>
      </c>
    </row>
    <row r="67" spans="3:9" x14ac:dyDescent="0.25">
      <c r="C67" s="25">
        <v>60</v>
      </c>
      <c r="D67" s="25" t="str">
        <f>IF(ISBLANK(VLOOKUP(C67,DATA!$L$3:$AD$66,1+$C$3,0)),"",VLOOKUP($C67,DATA!$L$3:$AD$66,1+$C$3,0))</f>
        <v>Város</v>
      </c>
      <c r="E67" s="27">
        <f>VLOOKUP(C67,DATA!$A$3:$D$66,4,0)</f>
        <v>60</v>
      </c>
      <c r="F67" s="25" t="str">
        <f>IF(ISBLANK(VLOOKUP(C67,DATA!$L$69:$AD$131,1+$C$3,0)),"",VLOOKUP($C67,DATA!$L$69:$AD$131,1+$C$3,0))</f>
        <v>meghatalmazott személy - a meghatalmazással összhangban, törvényes képviselő - cég címe</v>
      </c>
      <c r="H67" s="25" t="s">
        <v>1012</v>
      </c>
      <c r="I67" s="32" t="str">
        <f>VLOOKUP(H67,DATA!$L$134:$AD$256,1+$C$3,0)</f>
        <v>részvénytársaság</v>
      </c>
    </row>
    <row r="68" spans="3:9" x14ac:dyDescent="0.25">
      <c r="C68" s="25">
        <v>61</v>
      </c>
      <c r="D68" s="25" t="str">
        <f>IF(ISBLANK(VLOOKUP(C68,DATA!$L$3:$AD$66,1+$C$3,0)),"",VLOOKUP($C68,DATA!$L$3:$AD$66,1+$C$3,0))</f>
        <v>Utca</v>
      </c>
      <c r="E68" s="27">
        <f>VLOOKUP(C68,DATA!$A$3:$D$66,4,0)</f>
        <v>60</v>
      </c>
      <c r="F68" s="25" t="str">
        <f>IF(ISBLANK(VLOOKUP(C68,DATA!$L$69:$AD$131,1+$C$3,0)),"",VLOOKUP($C68,DATA!$L$69:$AD$131,1+$C$3,0))</f>
        <v>meghatalmazott személy - a meghatalmazással összhangban, törvényes képviselő - cég címe</v>
      </c>
      <c r="H68" s="25" t="s">
        <v>1014</v>
      </c>
      <c r="I68" s="32" t="str">
        <f>VLOOKUP(H68,DATA!$L$134:$AD$256,1+$C$3,0)</f>
        <v>Korlátolt Felelősségű Társaság</v>
      </c>
    </row>
    <row r="69" spans="3:9" x14ac:dyDescent="0.25">
      <c r="C69" s="25">
        <v>62</v>
      </c>
      <c r="D69" s="25" t="str">
        <f>IF(ISBLANK(VLOOKUP(C69,DATA!$L$3:$AD$66,1+$C$3,0)),"",VLOOKUP($C69,DATA!$L$3:$AD$66,1+$C$3,0))</f>
        <v>Házszám</v>
      </c>
      <c r="E69" s="27">
        <f>VLOOKUP(C69,DATA!$A$3:$D$66,4,0)</f>
        <v>20</v>
      </c>
      <c r="F69" s="25" t="str">
        <f>IF(ISBLANK(VLOOKUP(C69,DATA!$L$69:$AD$131,1+$C$3,0)),"",VLOOKUP($C69,DATA!$L$69:$AD$131,1+$C$3,0))</f>
        <v>meghatalmazott személy - a meghatalmazással összhangban, törvényes képviselő - cég címe</v>
      </c>
      <c r="H69" s="25" t="s">
        <v>1016</v>
      </c>
      <c r="I69" s="32" t="str">
        <f>VLOOKUP(H69,DATA!$L$134:$AD$256,1+$C$3,0)</f>
        <v>részvénytársaság</v>
      </c>
    </row>
    <row r="70" spans="3:9" x14ac:dyDescent="0.25">
      <c r="C70" s="25">
        <v>63</v>
      </c>
      <c r="D70" s="25" t="str">
        <f>IF(ISBLANK(VLOOKUP(C70,DATA!$L$3:$AD$66,1+$C$3,0)),"",VLOOKUP($C70,DATA!$L$3:$AD$66,1+$C$3,0))</f>
        <v>Irányítószám</v>
      </c>
      <c r="E70" s="27">
        <f>VLOOKUP(C70,DATA!$A$3:$D$66,4,0)</f>
        <v>15</v>
      </c>
      <c r="F70" s="25" t="str">
        <f>IF(ISBLANK(VLOOKUP(C70,DATA!$L$69:$AD$131,1+$C$3,0)),"",VLOOKUP($C70,DATA!$L$69:$AD$131,1+$C$3,0))</f>
        <v>meghatalmazott személy - a meghatalmazással összhangban, törvényes képviselő - cég címe</v>
      </c>
      <c r="H70" s="25" t="s">
        <v>1018</v>
      </c>
      <c r="I70" s="32" t="str">
        <f>VLOOKUP(H70,DATA!$L$134:$AD$256,1+$C$3,0)</f>
        <v>korlátozott partnerség</v>
      </c>
    </row>
    <row r="71" spans="3:9" x14ac:dyDescent="0.25">
      <c r="H71" s="25" t="s">
        <v>1020</v>
      </c>
      <c r="I71" s="32" t="str">
        <f>VLOOKUP(H71,DATA!$L$134:$AD$256,1+$C$3,0)</f>
        <v>egyéni vállalkozó (természetes személy)</v>
      </c>
    </row>
    <row r="72" spans="3:9" x14ac:dyDescent="0.25">
      <c r="H72" s="25" t="s">
        <v>1022</v>
      </c>
      <c r="I72" s="32" t="str">
        <f>VLOOKUP(H72,DATA!$L$134:$AD$256,1+$C$3,0)</f>
        <v>szövetkezet</v>
      </c>
    </row>
    <row r="73" spans="3:9" x14ac:dyDescent="0.25">
      <c r="H73" s="25" t="s">
        <v>1024</v>
      </c>
      <c r="I73" s="32" t="str">
        <f>VLOOKUP(H73,DATA!$L$134:$AD$256,1+$C$3,0)</f>
        <v>üzleti szervezeti egység</v>
      </c>
    </row>
    <row r="74" spans="3:9" x14ac:dyDescent="0.25">
      <c r="H74" s="25" t="s">
        <v>1026</v>
      </c>
      <c r="I74" s="32" t="str">
        <f>VLOOKUP(H74,DATA!$L$134:$AD$256,1+$C$3,0)</f>
        <v>külföldi szervezeti egység</v>
      </c>
    </row>
    <row r="75" spans="3:9" x14ac:dyDescent="0.25">
      <c r="H75" s="25" t="s">
        <v>1028</v>
      </c>
      <c r="I75" s="32" t="str">
        <f>VLOOKUP(H75,DATA!$L$134:$AD$256,1+$C$3,0)</f>
        <v>önkormányzati vállalkozás</v>
      </c>
    </row>
    <row r="76" spans="3:9" x14ac:dyDescent="0.25">
      <c r="H76" s="25" t="s">
        <v>1030</v>
      </c>
      <c r="I76" s="32" t="str">
        <f>VLOOKUP(H76,DATA!$L$134:$AD$256,1+$C$3,0)</f>
        <v>önkormányzati hatóság</v>
      </c>
    </row>
    <row r="77" spans="3:9" x14ac:dyDescent="0.25">
      <c r="H77" s="25" t="s">
        <v>1032</v>
      </c>
      <c r="I77" s="32" t="str">
        <f>VLOOKUP(H77,DATA!$L$134:$AD$256,1+$C$3,0)</f>
        <v>európai gazdasági érdekcsoport</v>
      </c>
    </row>
    <row r="78" spans="3:9" x14ac:dyDescent="0.25">
      <c r="H78" s="25" t="s">
        <v>1034</v>
      </c>
      <c r="I78" s="32" t="str">
        <f>VLOOKUP(H78,DATA!$L$134:$AD$256,1+$C$3,0)</f>
        <v>európai társaság</v>
      </c>
    </row>
    <row r="79" spans="3:9" x14ac:dyDescent="0.25">
      <c r="H79" s="25" t="s">
        <v>1268</v>
      </c>
      <c r="I79" s="32" t="str">
        <f>VLOOKUP(H79,DATA!$L$134:$AD$256,1+$C$3,0)</f>
        <v>mobiltelefon</v>
      </c>
    </row>
    <row r="80" spans="3:9" x14ac:dyDescent="0.25">
      <c r="H80" s="25" t="s">
        <v>1269</v>
      </c>
      <c r="I80" s="32" t="str">
        <f>VLOOKUP(H80,DATA!$L$134:$AD$256,1+$C$3,0)</f>
        <v>vezetékes</v>
      </c>
    </row>
    <row r="81" spans="8:9" x14ac:dyDescent="0.25">
      <c r="H81" s="25" t="s">
        <v>1252</v>
      </c>
      <c r="I81" s="32" t="str">
        <f>VLOOKUP(H81,DATA!$L$134:$AD$256,1+$C$3,0)</f>
        <v xml:space="preserve">Telefon típusa </v>
      </c>
    </row>
    <row r="82" spans="8:9" x14ac:dyDescent="0.25">
      <c r="H82" s="31" t="s">
        <v>1190</v>
      </c>
      <c r="I82" s="32" t="str">
        <f>VLOOKUP(H82,DATA!$L$135:$AD$256,1+$C$3,0)</f>
        <v>Járműkategória</v>
      </c>
    </row>
    <row r="83" spans="8:9" x14ac:dyDescent="0.25">
      <c r="H83" s="25" t="s">
        <v>1184</v>
      </c>
      <c r="I83" s="32" t="str">
        <f>VLOOKUP(H83,DATA!$L$135:$AD$256,1+$C$3,0)</f>
        <v>Körzetszám és telefonszám</v>
      </c>
    </row>
    <row r="84" spans="8:9" x14ac:dyDescent="0.25">
      <c r="H84" s="25" t="s">
        <v>1191</v>
      </c>
      <c r="I84" s="32" t="str">
        <f>VLOOKUP(H84,DATA!$L$135:$AD$256,1+$C$3,0)</f>
        <v>Jármű hossza</v>
      </c>
    </row>
    <row r="85" spans="8:9" x14ac:dyDescent="0.25">
      <c r="H85" s="25" t="s">
        <v>1192</v>
      </c>
      <c r="I85" s="32" t="str">
        <f>VLOOKUP(H85,DATA!$L$135:$AD$256,1+$C$3,0)</f>
        <v>Jármű szélessége</v>
      </c>
    </row>
    <row r="86" spans="8:9" x14ac:dyDescent="0.25">
      <c r="H86" s="25" t="s">
        <v>1193</v>
      </c>
      <c r="I86" s="32" t="str">
        <f>VLOOKUP(H86,DATA!$L$135:$AD$256,1+$C$3,0)</f>
        <v>Jármű magassága</v>
      </c>
    </row>
    <row r="87" spans="8:9" x14ac:dyDescent="0.25">
      <c r="H87" s="25" t="s">
        <v>1194</v>
      </c>
      <c r="I87" s="32" t="str">
        <f>VLOOKUP(H87,DATA!$L$135:$AD$256,1+$C$3,0)</f>
        <v>Magasság az első tengelyen</v>
      </c>
    </row>
    <row r="88" spans="8:9" x14ac:dyDescent="0.25">
      <c r="H88" s="25" t="s">
        <v>1195</v>
      </c>
      <c r="I88" s="32" t="str">
        <f>VLOOKUP(H88,DATA!$L$135:$AD$256,1+$C$3,0)</f>
        <v>Kerék típusa</v>
      </c>
    </row>
    <row r="89" spans="8:9" x14ac:dyDescent="0.25">
      <c r="H89" s="25" t="s">
        <v>1196</v>
      </c>
      <c r="I89" s="32" t="str">
        <f>VLOOKUP(H89,DATA!$L$135:$AD$256,1+$C$3,0)</f>
        <v>Járműazonosító szám (alvázszám)</v>
      </c>
    </row>
    <row r="90" spans="8:9" x14ac:dyDescent="0.25">
      <c r="H90" s="25" t="s">
        <v>1197</v>
      </c>
      <c r="I90" s="32" t="str">
        <f>VLOOKUP(H90,DATA!$L$135:$AD$256,1+$C$3,0)</f>
        <v>Részecskeszűrő kategóriája</v>
      </c>
    </row>
    <row r="91" spans="8:9" x14ac:dyDescent="0.25">
      <c r="H91" s="25" t="s">
        <v>1202</v>
      </c>
      <c r="I91" s="32" t="str">
        <f>VLOOKUP(H91,DATA!$L$135:$AD$256,1+$C$3,0)</f>
        <v xml:space="preserve">Szolgáltatások </v>
      </c>
    </row>
    <row r="92" spans="8:9" x14ac:dyDescent="0.25">
      <c r="H92" s="25" t="s">
        <v>1204</v>
      </c>
      <c r="I92" s="32" t="str">
        <f>VLOOKUP(H92,DATA!$L$135:$AD$256,1+$C$3,0)</f>
        <v xml:space="preserve">TIS-PL Franciaország </v>
      </c>
    </row>
    <row r="93" spans="8:9" x14ac:dyDescent="0.25">
      <c r="H93" s="25" t="s">
        <v>1205</v>
      </c>
      <c r="I93" s="32" t="str">
        <f>VLOOKUP(H93,DATA!$L$135:$AD$256,1+$C$3,0)</f>
        <v xml:space="preserve">VIA-T Spanyolország </v>
      </c>
    </row>
    <row r="94" spans="8:9" x14ac:dyDescent="0.25">
      <c r="H94" s="25" t="s">
        <v>1206</v>
      </c>
      <c r="I94" s="32" t="str">
        <f>VLOOKUP(H94,DATA!$L$135:$AD$256,1+$C$3,0)</f>
        <v xml:space="preserve">VIAVERDE Portugália </v>
      </c>
    </row>
    <row r="95" spans="8:9" x14ac:dyDescent="0.25">
      <c r="H95" s="25" t="s">
        <v>1207</v>
      </c>
      <c r="I95" s="32" t="str">
        <f>VLOOKUP(H95,DATA!$L$135:$AD$256,1+$C$3,0)</f>
        <v xml:space="preserve">GO Ausztria </v>
      </c>
    </row>
    <row r="96" spans="8:9" x14ac:dyDescent="0.25">
      <c r="H96" s="25" t="s">
        <v>1198</v>
      </c>
      <c r="I96" s="32" t="str">
        <f>VLOOKUP(H96,DATA!$L$135:$AD$256,1+$C$3,0)</f>
        <v xml:space="preserve">Lengyelország 
(A4 autópálya) </v>
      </c>
    </row>
    <row r="97" spans="8:9" x14ac:dyDescent="0.25">
      <c r="H97" s="25" t="s">
        <v>1199</v>
      </c>
      <c r="I97" s="32" t="str">
        <f>VLOOKUP(H97,DATA!$L$135:$AD$256,1+$C$3,0)</f>
        <v>Belgium</v>
      </c>
    </row>
    <row r="98" spans="8:9" x14ac:dyDescent="0.25">
      <c r="H98" s="25" t="s">
        <v>1208</v>
      </c>
      <c r="I98" s="32" t="str">
        <f>VLOOKUP(H98,DATA!$L$135:$AD$256,1+$C$3,0)</f>
        <v xml:space="preserve">Németország </v>
      </c>
    </row>
    <row r="99" spans="8:9" x14ac:dyDescent="0.25">
      <c r="H99" s="25" t="s">
        <v>1200</v>
      </c>
      <c r="I99" s="32" t="str">
        <f>VLOOKUP(H99,DATA!$L$135:$AD$256,1+$C$3,0)</f>
        <v xml:space="preserve">Skandinávia </v>
      </c>
    </row>
    <row r="100" spans="8:9" x14ac:dyDescent="0.25">
      <c r="H100" s="25" t="s">
        <v>1201</v>
      </c>
      <c r="I100" s="32" t="str">
        <f>VLOOKUP(H100,DATA!$L$135:$AD$256,1+$C$3,0)</f>
        <v>Bulgária</v>
      </c>
    </row>
    <row r="101" spans="8:9" x14ac:dyDescent="0.25">
      <c r="H101" s="25" t="s">
        <v>1218</v>
      </c>
      <c r="I101" s="32" t="str">
        <f>VLOOKUP(H101,DATA!$L$135:$AD$256,1+$C$3,0)</f>
        <v xml:space="preserve">Svájc </v>
      </c>
    </row>
    <row r="102" spans="8:9" x14ac:dyDescent="0.25">
      <c r="H102" s="25" t="s">
        <v>1203</v>
      </c>
      <c r="I102" s="32" t="str">
        <f>VLOOKUP(H102,DATA!$L$135:$AD$256,1+$C$3,0)</f>
        <v>Kedvezmény lehetősége TIS-PL Franciaország</v>
      </c>
    </row>
    <row r="103" spans="8:9" ht="25" x14ac:dyDescent="0.25">
      <c r="H103" s="31" t="s">
        <v>1467</v>
      </c>
      <c r="I103" s="32" t="str">
        <f>VLOOKUP(H103,DATA!$L$135:$AD$256,1+$C$3,0)</f>
        <v xml:space="preserve">Mindegyik 
(APPR + AREA + SANEF + SAPN) </v>
      </c>
    </row>
    <row r="104" spans="8:9" x14ac:dyDescent="0.25">
      <c r="H104" s="25" t="s">
        <v>1447</v>
      </c>
      <c r="I104" s="32" t="str">
        <f>VLOOKUP(H104,DATA!$L$135:$AD$256,1+$C$3,0)</f>
        <v>Üzemanyag</v>
      </c>
    </row>
    <row r="105" spans="8:9" x14ac:dyDescent="0.25">
      <c r="H105" s="25" t="s">
        <v>1335</v>
      </c>
      <c r="I105" s="32" t="str">
        <f>VLOOKUP(H105,DATA!$L$135:$AD$256,1+$C$3,0)</f>
        <v>Saját tömeg</v>
      </c>
    </row>
    <row r="106" spans="8:9" x14ac:dyDescent="0.25">
      <c r="H106" s="25" t="s">
        <v>420</v>
      </c>
      <c r="I106" s="32" t="str">
        <f>VLOOKUP(H106,DATA!$L$135:$AD$256,1+$C$3,0)</f>
        <v>Igen</v>
      </c>
    </row>
    <row r="107" spans="8:9" x14ac:dyDescent="0.25">
      <c r="H107" s="25" t="s">
        <v>421</v>
      </c>
      <c r="I107" s="32" t="str">
        <f>VLOOKUP(H107,DATA!$L$135:$AD$256,1+$C$3,0)</f>
        <v>Nem</v>
      </c>
    </row>
    <row r="108" spans="8:9" x14ac:dyDescent="0.25">
      <c r="H108" s="25" t="s">
        <v>1444</v>
      </c>
      <c r="I108" s="32" t="str">
        <f>VLOOKUP(H108,DATA!$L$135:$AD$256,1+$C$3,0)</f>
        <v>Közösségi adószám (országkód + adószám)</v>
      </c>
    </row>
    <row r="109" spans="8:9" x14ac:dyDescent="0.25">
      <c r="H109" s="25" t="s">
        <v>1441</v>
      </c>
      <c r="I109" s="32" t="str">
        <f>VLOOKUP(H109,DATA!$L$135:$AD$256,1+$C$3,0)</f>
        <v>természetes személy vagy EU-n kívüli ügyfél</v>
      </c>
    </row>
    <row r="110" spans="8:9" x14ac:dyDescent="0.25">
      <c r="H110" s="25" t="s">
        <v>1457</v>
      </c>
      <c r="I110" s="32" t="str">
        <f>VLOOKUP(H110,DATA!$L$135:$AD$256,1+$C$3,0)</f>
        <v>például HU0123456789</v>
      </c>
    </row>
    <row r="111" spans="8:9" x14ac:dyDescent="0.25">
      <c r="H111" s="25" t="s">
        <v>1479</v>
      </c>
      <c r="I111" s="32" t="e">
        <f>VLOOKUP(H111,DATA!$L$135:$AD$256,1+$C$3,0)</f>
        <v>#N/A</v>
      </c>
    </row>
    <row r="112" spans="8:9" x14ac:dyDescent="0.25">
      <c r="H112" s="25" t="s">
        <v>1480</v>
      </c>
      <c r="I112" s="32" t="str">
        <f>VLOOKUP(H112,DATA!$L$135:$AD$256,1+$C$3,0)</f>
        <v>Utolsó 9 számjegy dombornyomással az OBU-n</v>
      </c>
    </row>
    <row r="113" spans="8:9" x14ac:dyDescent="0.25">
      <c r="H113" s="25" t="s">
        <v>1871</v>
      </c>
      <c r="I113" s="32" t="str">
        <f>VLOOKUP(H113,DATA!$L$135:$AD$256,1+$C$3,0)</f>
        <v>Olaszország TELEPASS</v>
      </c>
    </row>
    <row r="114" spans="8:9" x14ac:dyDescent="0.25">
      <c r="H114" s="25" t="s">
        <v>1903</v>
      </c>
      <c r="I114" s="32" t="str">
        <f>VLOOKUP(H114,DATA!$L$135:$AD$256,1+$C$3,0)</f>
        <v>Közúti árufuvarozási engedély száma</v>
      </c>
    </row>
    <row r="115" spans="8:9" x14ac:dyDescent="0.25">
      <c r="H115" s="25" t="s">
        <v>1904</v>
      </c>
      <c r="I115" s="32" t="str">
        <f>VLOOKUP(H115,DATA!$L$135:$AD$256,1+$C$3,0)</f>
        <v>Az engedély érvényességének kezdete</v>
      </c>
    </row>
    <row r="116" spans="8:9" x14ac:dyDescent="0.25">
      <c r="H116" s="25" t="s">
        <v>1905</v>
      </c>
      <c r="I116" s="32" t="str">
        <f>VLOOKUP(H116,DATA!$L$135:$AD$256,1+$C$3,0)</f>
        <v>Az engedély lejárta</v>
      </c>
    </row>
    <row r="117" spans="8:9" x14ac:dyDescent="0.25">
      <c r="H117" s="25" t="s">
        <v>1972</v>
      </c>
      <c r="I117" s="32" t="str">
        <f>VLOOKUP(H117,DATA!$L$135:$AD$256,1+$C$3,0)</f>
        <v>Jogi képviselő keresztneve</v>
      </c>
    </row>
    <row r="118" spans="8:9" x14ac:dyDescent="0.25">
      <c r="H118" s="25" t="s">
        <v>1971</v>
      </c>
      <c r="I118" s="32" t="str">
        <f>VLOOKUP(H118,DATA!$L$135:$AD$256,1+$C$3,0)</f>
        <v>Jogi képviselő vezetékneve</v>
      </c>
    </row>
    <row r="119" spans="8:9" x14ac:dyDescent="0.25">
      <c r="H119" s="25" t="s">
        <v>1906</v>
      </c>
      <c r="I119" s="32" t="str">
        <f>VLOOKUP(H119,DATA!$L$135:$AD$256,1+$C$3,0)</f>
        <v>Beosztás</v>
      </c>
    </row>
    <row r="120" spans="8:9" x14ac:dyDescent="0.25">
      <c r="H120" s="25" t="s">
        <v>1162</v>
      </c>
      <c r="I120" s="32" t="str">
        <f>VLOOKUP(H120,DATA!$L$135:$AD$256,1+$C$3,0)</f>
        <v>Születési dátum</v>
      </c>
    </row>
    <row r="121" spans="8:9" x14ac:dyDescent="0.25">
      <c r="H121" s="25" t="s">
        <v>1907</v>
      </c>
      <c r="I121" s="32" t="str">
        <f>VLOOKUP(H121,DATA!$L$135:$AD$256,1+$C$3,0)</f>
        <v>Születési hely (város)</v>
      </c>
    </row>
    <row r="122" spans="8:9" x14ac:dyDescent="0.25">
      <c r="H122" s="25" t="s">
        <v>1908</v>
      </c>
      <c r="I122" s="32" t="str">
        <f>VLOOKUP(H122,DATA!$L$135:$AD$256,1+$C$3,0)</f>
        <v>Születési ország</v>
      </c>
    </row>
    <row r="123" spans="8:9" x14ac:dyDescent="0.25">
      <c r="H123" s="25" t="s">
        <v>1909</v>
      </c>
      <c r="I123" s="32" t="str">
        <f>VLOOKUP(H123,DATA!$L$135:$AD$256,1+$C$3,0)</f>
        <v>Jogi képviselő adatai</v>
      </c>
    </row>
    <row r="124" spans="8:9" x14ac:dyDescent="0.25">
      <c r="H124" s="25" t="s">
        <v>1911</v>
      </c>
      <c r="I124" s="32" t="e">
        <f>VLOOKUP(H124,DATA!$L$135:$AD$267,1+$C$3,0)</f>
        <v>#N/A</v>
      </c>
    </row>
    <row r="125" spans="8:9" x14ac:dyDescent="0.25">
      <c r="H125" s="25" t="s">
        <v>1970</v>
      </c>
      <c r="I125" s="32" t="str">
        <f>VLOOKUP(H125,DATA!$L$135:$AD$256,1+$C$3,0)</f>
        <v>Olasz útdíjfizetés igénylése esetén kötelező</v>
      </c>
    </row>
    <row r="126" spans="8:9" x14ac:dyDescent="0.25">
      <c r="H126" s="25" t="s">
        <v>2004</v>
      </c>
      <c r="I126" s="32" t="str">
        <f>VLOOKUP(H126,DATA!$L$135:$AD$267,1+$C$3,0)</f>
        <v>Tulajdonjog</v>
      </c>
    </row>
    <row r="127" spans="8:9" x14ac:dyDescent="0.25">
      <c r="H127" t="s">
        <v>2151</v>
      </c>
      <c r="I127" s="32" t="str">
        <f>VLOOKUP(H127,DATA!$L$135:$AD$267,1+$C$3,0)</f>
        <v>saját tulajdon</v>
      </c>
    </row>
    <row r="128" spans="8:9" x14ac:dyDescent="0.25">
      <c r="H128" t="s">
        <v>2152</v>
      </c>
      <c r="I128" s="32" t="str">
        <f>VLOOKUP(H128,DATA!$L$135:$AD$267,1+$C$3,0)</f>
        <v>pénzügyi lízing</v>
      </c>
    </row>
    <row r="129" spans="8:9" x14ac:dyDescent="0.25">
      <c r="H129" t="s">
        <v>2153</v>
      </c>
      <c r="I129" s="32" t="str">
        <f>VLOOKUP(H129,DATA!$L$135:$AD$267,1+$C$3,0)</f>
        <v>hosszú távú lízing</v>
      </c>
    </row>
    <row r="130" spans="8:9" x14ac:dyDescent="0.25">
      <c r="H130" t="s">
        <v>2154</v>
      </c>
      <c r="I130" s="32" t="str">
        <f>VLOOKUP(H130,DATA!$L$135:$AD$267,1+$C$3,0)</f>
        <v>bérletből vásárlás ("rent-to-buy" konstrukció)</v>
      </c>
    </row>
    <row r="131" spans="8:9" x14ac:dyDescent="0.25">
      <c r="H131" t="s">
        <v>2155</v>
      </c>
      <c r="I131" s="32" t="str">
        <f>VLOOKUP(H131,DATA!$L$135:$AD$267,1+$C$3,0)</f>
        <v>saját tulajdon, forgalmi engedély még nincs kiadva</v>
      </c>
    </row>
    <row r="132" spans="8:9" x14ac:dyDescent="0.25">
      <c r="H132" t="s">
        <v>2156</v>
      </c>
      <c r="I132" s="32" t="str">
        <f>VLOOKUP(H132,DATA!$L$135:$AD$267,1+$C$3,0)</f>
        <v>eladó, tulajdonjog-fenntartással</v>
      </c>
    </row>
    <row r="133" spans="8:9" x14ac:dyDescent="0.25">
      <c r="H133" t="s">
        <v>2157</v>
      </c>
      <c r="I133" s="32" t="str">
        <f>VLOOKUP(H133,DATA!$L$135:$AD$267,1+$C$3,0)</f>
        <v>haszonélvezet</v>
      </c>
    </row>
    <row r="134" spans="8:9" x14ac:dyDescent="0.25">
      <c r="H134" t="s">
        <v>2158</v>
      </c>
      <c r="I134" s="32" t="str">
        <f>VLOOKUP(H134,DATA!$L$135:$AD$267,1+$C$3,0)</f>
        <v>más államban regisztrálva</v>
      </c>
    </row>
    <row r="135" spans="8:9" x14ac:dyDescent="0.25">
      <c r="H135" t="s">
        <v>2159</v>
      </c>
      <c r="I135" s="32" t="str">
        <f>VLOOKUP(H135,DATA!$L$135:$AD$267,1+$C$3,0)</f>
        <v>egyéb</v>
      </c>
    </row>
    <row r="136" spans="8:9" x14ac:dyDescent="0.25">
      <c r="H136" s="25" t="s">
        <v>1463</v>
      </c>
      <c r="I136" s="32" t="str">
        <f>VLOOKUP(H136,DATA!$L$135:$AD$267,1+$C$3,0)</f>
        <v>például +36</v>
      </c>
    </row>
    <row r="137" spans="8:9" x14ac:dyDescent="0.25">
      <c r="H137" s="25" t="s">
        <v>2239</v>
      </c>
      <c r="I137" s="32" t="str">
        <f>VLOOKUP(H137,DATA!$L$135:$AD$267,1+$C$3,0)</f>
        <v>Lengyelország KAS</v>
      </c>
    </row>
    <row r="138" spans="8:9" x14ac:dyDescent="0.25">
      <c r="H138" t="s">
        <v>2251</v>
      </c>
      <c r="I138" s="32" t="str">
        <f>VLOOKUP(H138,DATA!$L$130:$AD$290,1+$C$3,0)</f>
        <v>Együttes tömeg</v>
      </c>
    </row>
    <row r="139" spans="8:9" x14ac:dyDescent="0.25">
      <c r="H139" t="s">
        <v>2252</v>
      </c>
      <c r="I139" s="32" t="str">
        <f>VLOOKUP(H139,DATA!$L$130:$AD$290,1+$C$3,0)</f>
        <v>Üzemanyagtartály kapacitás</v>
      </c>
    </row>
    <row r="140" spans="8:9" x14ac:dyDescent="0.25">
      <c r="H140" t="s">
        <v>2253</v>
      </c>
      <c r="I140" s="32" t="str">
        <f>VLOOKUP(H140,DATA!$L$130:$AD$290,1+$C$3,0)</f>
        <v>Első nyilvántartásba vétel időpontja</v>
      </c>
    </row>
    <row r="141" spans="8:9" x14ac:dyDescent="0.25">
      <c r="H141" t="s">
        <v>2254</v>
      </c>
      <c r="I141" s="32" t="str">
        <f>VLOOKUP(H141,DATA!$L$130:$AD$290,1+$C$3,0)</f>
        <v>CO₂-kibocsátás g/t-km-ban (g/km-ban helytelen)</v>
      </c>
    </row>
    <row r="142" spans="8:9" x14ac:dyDescent="0.25">
      <c r="H142" t="s">
        <v>2255</v>
      </c>
      <c r="I142" s="32" t="str">
        <f>VLOOKUP(H142,DATA!$L$130:$AD$290,1+$C$3,0)</f>
        <v>Gépjármű(al)csoport</v>
      </c>
    </row>
    <row r="143" spans="8:9" x14ac:dyDescent="0.25">
      <c r="H143" t="s">
        <v>2256</v>
      </c>
      <c r="I143" s="32" t="str">
        <f>VLOOKUP(H143,DATA!$L$130:$AD$290,1+$C$3,0)</f>
        <v>Alváz típusa</v>
      </c>
    </row>
    <row r="144" spans="8:9" x14ac:dyDescent="0.25">
      <c r="H144" t="s">
        <v>2257</v>
      </c>
      <c r="I144" s="32" t="str">
        <f>VLOOKUP(H144,DATA!$L$130:$AD$290,1+$C$3,0)</f>
        <v>Kabin típusa - hálófülke [igen/nem]</v>
      </c>
    </row>
    <row r="145" spans="8:9" x14ac:dyDescent="0.25">
      <c r="H145" t="s">
        <v>2258</v>
      </c>
      <c r="I145" s="32" t="str">
        <f>VLOOKUP(H145,DATA!$L$130:$AD$290,1+$C$3,0)</f>
        <v>Legnagyobb leadott teljesítmény (kW)</v>
      </c>
    </row>
    <row r="146" spans="8:9" x14ac:dyDescent="0.25">
      <c r="H146" t="s">
        <v>2259</v>
      </c>
      <c r="I146" s="32" t="str">
        <f>VLOOKUP(H146,DATA!$L$130:$AD$290,1+$C$3,0)</f>
        <v>P.1: hengerűrtartalom (cm3)</v>
      </c>
    </row>
    <row r="147" spans="8:9" x14ac:dyDescent="0.25">
      <c r="H147" t="s">
        <v>2260</v>
      </c>
      <c r="I147" s="32" t="str">
        <f>VLOOKUP(H147,DATA!$L$130:$AD$290,1+$C$3,0)</f>
        <v>Hajtott tengelyek száma</v>
      </c>
    </row>
    <row r="148" spans="8:9" x14ac:dyDescent="0.25">
      <c r="H148" t="s">
        <v>2261</v>
      </c>
      <c r="I148" s="32" t="str">
        <f>VLOOKUP(H148,DATA!$L$130:$AD$290,1+$C$3,0)</f>
        <v>CO₂-kibocsátási osztály</v>
      </c>
    </row>
    <row r="149" spans="8:9" x14ac:dyDescent="0.25">
      <c r="H149" t="s">
        <v>2262</v>
      </c>
      <c r="I149" s="32" t="str">
        <f>VLOOKUP(H149,DATA!$L$130:$AD$290,1+$C$3,0)</f>
        <v>Opcionálisan megadható (szükséges, ha a gépjármű(al)csoport hiányzik)</v>
      </c>
    </row>
    <row r="150" spans="8:9" x14ac:dyDescent="0.25">
      <c r="H150" t="s">
        <v>2263</v>
      </c>
      <c r="I150" s="32" t="str">
        <f>VLOOKUP(H150,DATA!$L$130:$AD$290,1+$C$3,0)</f>
        <v>Megfelelősségi tanúsítvány (Certificate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a forgalmi engedélyből [kg]</v>
      </c>
    </row>
    <row r="153" spans="8:9" x14ac:dyDescent="0.25">
      <c r="H153" t="s">
        <v>2266</v>
      </c>
      <c r="I153" s="32" t="str">
        <f>VLOOKUP(H153,DATA!$L$130:$AD$290,1+$C$3,0)</f>
        <v>W a forgalmi engedélyből [l/kg]</v>
      </c>
    </row>
    <row r="154" spans="8:9" x14ac:dyDescent="0.25">
      <c r="H154" t="s">
        <v>2267</v>
      </c>
      <c r="I154" s="32" t="str">
        <f>VLOOKUP(H154,DATA!$L$130:$AD$290,1+$C$3,0)</f>
        <v xml:space="preserve">B a forgalmi engedélyből </v>
      </c>
    </row>
    <row r="155" spans="8:9" x14ac:dyDescent="0.25">
      <c r="H155" t="s">
        <v>2268</v>
      </c>
      <c r="I155" s="32" t="str">
        <f>VLOOKUP(H155,DATA!$L$130:$AD$290,1+$C$3,0)</f>
        <v>V.7 a forgalmi engedélyből; 49.5 (COC); 2.3 (CIF)</v>
      </c>
    </row>
    <row r="156" spans="8:9" x14ac:dyDescent="0.25">
      <c r="H156" t="s">
        <v>2269</v>
      </c>
      <c r="I156" s="32" t="str">
        <f>VLOOKUP(H156,DATA!$L$130:$AD$290,1+$C$3,0)</f>
        <v>49.7 (COC); 1.1.15 (CIF)</v>
      </c>
    </row>
    <row r="157" spans="8:9" x14ac:dyDescent="0.25">
      <c r="H157" t="s">
        <v>2270</v>
      </c>
      <c r="I157" s="32" t="str">
        <f>VLOOKUP(H157,DATA!$L$130:$AD$290,1+$C$3,0)</f>
        <v>J.2 a forgalmi engedélyből; 38 (COC)</v>
      </c>
    </row>
    <row r="158" spans="8:9" x14ac:dyDescent="0.25">
      <c r="H158" t="s">
        <v>2364</v>
      </c>
      <c r="I158" s="32" t="str">
        <f>VLOOKUP(H158,DATA!$L$130:$AD$290,1+$C$3,0)</f>
        <v>1.1.13 (Customer Information File, CIF)</v>
      </c>
    </row>
    <row r="159" spans="8:9" x14ac:dyDescent="0.25">
      <c r="H159" t="s">
        <v>2271</v>
      </c>
      <c r="I159" s="32" t="str">
        <f>VLOOKUP(H159,DATA!$L$130:$AD$290,1+$C$3,0)</f>
        <v>P.2 a forgalmi engedélyből; 27.1 (COC); 1.2.1 (CIF) [kW]</v>
      </c>
    </row>
    <row r="160" spans="8:9" x14ac:dyDescent="0.25">
      <c r="H160" t="s">
        <v>2272</v>
      </c>
      <c r="I160" s="32" t="str">
        <f>VLOOKUP(H160,DATA!$L$130:$AD$290,1+$C$3,0)</f>
        <v>P.1 a forgalmi engedélyből [cm3]</v>
      </c>
    </row>
    <row r="161" spans="8:9" x14ac:dyDescent="0.25">
      <c r="H161" t="s">
        <v>2273</v>
      </c>
      <c r="I161" s="32" t="str">
        <f>VLOOKUP(H161,DATA!$L$130:$AD$300,1+$C$3,0)</f>
        <v>L.1 a forgalmi engedélyből; 3 (COC)</v>
      </c>
    </row>
    <row r="162" spans="8:9" x14ac:dyDescent="0.25">
      <c r="H162" t="s">
        <v>2274</v>
      </c>
      <c r="I162" s="32" t="str">
        <f>VLOOKUP(H162,DATA!$L$130:$AD$300,1+$C$3,0)</f>
        <v>V.10 a forgalmi engedélyből</v>
      </c>
    </row>
    <row r="163" spans="8:9" ht="14.5" x14ac:dyDescent="0.35">
      <c r="H163" s="178" t="s">
        <v>2424</v>
      </c>
      <c r="I163" s="32" t="str">
        <f>VLOOKUP(H163,DATA!$L$130:$AD$300,1+$C$3,0)</f>
        <v>[nn-hh-éééé]</v>
      </c>
    </row>
    <row r="164" spans="8:9" ht="50" x14ac:dyDescent="0.25">
      <c r="H164" s="88" t="s">
        <v>2365</v>
      </c>
      <c r="I164" s="32" t="str">
        <f>VLOOKUP(H164,DATA!$L$130:$AD$380,1+$C$3,0)</f>
        <v>P.3 a forgalmi engedélyből
Gázolaj - 1
Egyéb üzemanyag - 2</v>
      </c>
    </row>
    <row r="165" spans="8:9" x14ac:dyDescent="0.25">
      <c r="H165" s="25" t="s">
        <v>2486</v>
      </c>
      <c r="I165" s="32" t="str">
        <f>VLOOKUP(H165,DATA!$L$130:$AD$380,1+$C$3,0)</f>
        <v>Horvátország</v>
      </c>
    </row>
    <row r="166" spans="8:9" x14ac:dyDescent="0.25">
      <c r="H166" s="25" t="s">
        <v>2501</v>
      </c>
      <c r="I166" s="32" t="str">
        <f>VLOOKUP(H166,DATA!$L$130:$AD$380,1+$C$3,0)</f>
        <v>Szlovénia</v>
      </c>
    </row>
    <row r="167" spans="8:9" x14ac:dyDescent="0.25">
      <c r="H167" s="25" t="s">
        <v>2508</v>
      </c>
      <c r="I167" s="32" t="str">
        <f>VLOOKUP(H167,DATA!$L$130:$AD$380,1+$C$3,0)</f>
        <v>Szlovákia</v>
      </c>
    </row>
    <row r="168" spans="8:9" x14ac:dyDescent="0.25">
      <c r="H168" t="s">
        <v>2572</v>
      </c>
      <c r="I168" s="213" t="str">
        <f>VLOOKUP(H168,DATA!$L$130:$AD$380,1+$C$3,0)</f>
        <v>Magyarország</v>
      </c>
    </row>
    <row r="169" spans="8:9" x14ac:dyDescent="0.25">
      <c r="H169" t="s">
        <v>2579</v>
      </c>
      <c r="I169" s="213" t="str">
        <f>VLOOKUP(H169,DATA!$L$130:$AD$380,1+$C$3,0)</f>
        <v>Jármű modell</v>
      </c>
    </row>
    <row r="170" spans="8:9" x14ac:dyDescent="0.25">
      <c r="H170" s="204" t="s">
        <v>2555</v>
      </c>
      <c r="I170" s="213" t="str">
        <f>VLOOKUP(H170,DATA!$L$130:$AD$380,1+$C$3,0)</f>
        <v>Magyar útdíjfizetés igénylése esetén kötelező</v>
      </c>
    </row>
    <row r="171" spans="8:9" x14ac:dyDescent="0.25">
      <c r="H171" s="207" t="s">
        <v>2563</v>
      </c>
      <c r="I171" s="213" t="str">
        <f>VLOOKUP(H171,DATA!$L$130:$AD$380,1+$C$3,0)</f>
        <v>Német és/vagy magyar útdíjfizetés igénylése esetén kötelező</v>
      </c>
    </row>
    <row r="172" spans="8:9" x14ac:dyDescent="0.25">
      <c r="H172" t="s">
        <v>2659</v>
      </c>
      <c r="I172" s="213" t="str">
        <f>VLOOKUP(H172,DATA!$L$130:$AD$380,1+$C$3,0)</f>
        <v>Gyártási év</v>
      </c>
    </row>
    <row r="173" spans="8:9" x14ac:dyDescent="0.25">
      <c r="H173" t="s">
        <v>2666</v>
      </c>
      <c r="I173" s="213" t="str">
        <f>VLOOKUP(H173,DATA!$L$130:$AD$380,1+$C$3,0)</f>
        <v>0.11 COC
[GGGG]</v>
      </c>
    </row>
    <row r="174" spans="8:9" x14ac:dyDescent="0.25">
      <c r="H174" s="25" t="s">
        <v>2678</v>
      </c>
      <c r="I174" s="213"/>
    </row>
    <row r="175" spans="8:9" x14ac:dyDescent="0.25">
      <c r="H175" t="s">
        <v>2686</v>
      </c>
      <c r="I175" s="213" t="str">
        <f>VLOOKUP(H175,DATA!$L$130:$AD$380,1+$C$3,0)</f>
        <v>Dánia EETS</v>
      </c>
    </row>
    <row r="176" spans="8:9" x14ac:dyDescent="0.25">
      <c r="H176" t="s">
        <v>2694</v>
      </c>
      <c r="I176" s="213" t="str">
        <f>VLOOKUP(H176,DATA!$L$130:$AD$380,1+$C$3,0)</f>
        <v>csak olyan nehéz tehergépjárművekre, amelyek megengedett legnagyobb össztömege ≥ 12 tonna</v>
      </c>
    </row>
    <row r="177" spans="8:9" x14ac:dyDescent="0.25">
      <c r="H177" t="s">
        <v>2702</v>
      </c>
      <c r="I177" s="213" t="str">
        <f>VLOOKUP(H177,DATA!$L$130:$AD$380,1+$C$3,0)</f>
        <v>csak olyan nehéz tehergépjárművekre, amelyek megengedett legnagyobb össztömege &gt; 3.5 tonna</v>
      </c>
    </row>
    <row r="178" spans="8:9" x14ac:dyDescent="0.25">
      <c r="H178" t="s">
        <v>2713</v>
      </c>
      <c r="I178" s="213" t="str">
        <f>VLOOKUP(H178,DATA!$L$130:$AD$380,1+$C$3,0)</f>
        <v>Cégjegyzékszám (SK útdíj előfizetéshez szükséges)</v>
      </c>
    </row>
    <row r="179" spans="8:9" x14ac:dyDescent="0.25">
      <c r="H179" t="s">
        <v>2722</v>
      </c>
      <c r="I179" s="213" t="str">
        <f>VLOOKUP(H179,DATA!$L$130:$AD$380,1+$C$3,0)</f>
        <v>NN-NN-NNNNNN / N001</v>
      </c>
    </row>
  </sheetData>
  <sheetProtection algorithmName="SHA-512" hashValue="Ou1KjDVK1JLA/dfcfsH3SxUwfBJfRFqOmpfNgrnzIRiBXjZ9GoUgPWM1g7WdXYZP9Us4PnYhUMV8Ra/dw7r9jw==" saltValue="EDOfUyqwjO3PISAnr9Zw3w=="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4"/>
  <sheetViews>
    <sheetView tabSelected="1" zoomScale="60"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5" width="15.7265625" style="45"/>
    <col min="26" max="26" width="0" style="45" hidden="1" customWidth="1"/>
    <col min="27"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6" style="45" customWidth="1"/>
    <col min="46" max="46" width="15.7265625" style="45" customWidth="1"/>
    <col min="47" max="47" width="15.7265625" style="45"/>
    <col min="48" max="48" width="15.26953125" style="45" customWidth="1"/>
    <col min="49" max="53" width="15.7265625" style="45" hidden="1" customWidth="1"/>
    <col min="54" max="54" width="10.7265625" style="45" hidden="1" customWidth="1"/>
    <col min="55" max="55" width="14.81640625" style="45" customWidth="1"/>
    <col min="56" max="56" width="15" style="45" customWidth="1"/>
    <col min="57" max="58" width="15.08984375" style="45" customWidth="1"/>
    <col min="59" max="59" width="16.26953125" style="45" customWidth="1"/>
    <col min="60" max="60" width="46.54296875" style="161" customWidth="1"/>
    <col min="61" max="70" width="15.7265625" style="45"/>
    <col min="71" max="71" width="15.7265625" style="9"/>
    <col min="72" max="74" width="0" style="9" hidden="1" customWidth="1"/>
    <col min="75" max="16384" width="15.7265625" style="9"/>
  </cols>
  <sheetData>
    <row r="1" spans="2:74" ht="7.15" customHeight="1" thickBot="1" x14ac:dyDescent="0.4"/>
    <row r="2" spans="2:74" s="3" customFormat="1" ht="38" thickBot="1" x14ac:dyDescent="0.3">
      <c r="E2" s="265" t="str">
        <f>LOADER!$I$7</f>
        <v>OMV SmartPass Megrendelőlap - adatváltozás</v>
      </c>
      <c r="F2" s="266"/>
      <c r="G2" s="266"/>
      <c r="H2" s="266"/>
      <c r="I2" s="266"/>
      <c r="J2" s="266"/>
      <c r="K2" s="266"/>
      <c r="L2" s="266"/>
      <c r="M2" s="266"/>
      <c r="N2" s="267"/>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162"/>
      <c r="BI2" s="43"/>
      <c r="BJ2" s="43"/>
      <c r="BK2" s="43"/>
      <c r="BL2" s="43"/>
      <c r="BM2" s="43"/>
      <c r="BN2" s="43"/>
      <c r="BO2" s="43"/>
      <c r="BP2" s="43"/>
      <c r="BQ2" s="43"/>
      <c r="BR2" s="43"/>
    </row>
    <row r="3" spans="2:74"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162"/>
      <c r="BI3" s="43"/>
      <c r="BJ3" s="43"/>
      <c r="BK3" s="43"/>
      <c r="BL3" s="43"/>
      <c r="BM3" s="43"/>
      <c r="BN3" s="43"/>
      <c r="BO3" s="43"/>
      <c r="BP3" s="43"/>
      <c r="BQ3" s="43"/>
      <c r="BR3" s="43"/>
      <c r="BU3" s="3" t="s">
        <v>151</v>
      </c>
    </row>
    <row r="4" spans="2:74" s="3" customFormat="1" ht="20.149999999999999" customHeight="1" x14ac:dyDescent="0.25">
      <c r="B4" s="1"/>
      <c r="C4" s="1"/>
      <c r="D4" s="1"/>
      <c r="E4" s="242" t="str">
        <f>LOADER!$I$45</f>
        <v>Kártyakibocsátó</v>
      </c>
      <c r="F4" s="242"/>
      <c r="G4" s="78"/>
      <c r="H4" s="240" t="s">
        <v>858</v>
      </c>
      <c r="I4" s="240"/>
      <c r="J4" s="240"/>
      <c r="K4" s="240"/>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162"/>
      <c r="BI4" s="43"/>
      <c r="BJ4" s="43"/>
      <c r="BK4" s="43"/>
      <c r="BL4" s="43"/>
      <c r="BM4" s="43"/>
      <c r="BN4" s="43"/>
      <c r="BO4" s="43"/>
      <c r="BP4" s="43"/>
      <c r="BQ4" s="43"/>
      <c r="BR4" s="43"/>
      <c r="BU4" s="3" t="s">
        <v>40</v>
      </c>
      <c r="BV4" s="3" t="s">
        <v>420</v>
      </c>
    </row>
    <row r="5" spans="2:74" s="3" customFormat="1" ht="20.149999999999999" customHeight="1" x14ac:dyDescent="0.25">
      <c r="B5" s="1"/>
      <c r="C5" s="1"/>
      <c r="D5" s="1"/>
      <c r="E5" s="242" t="str">
        <f>LOADER!$I$44</f>
        <v>Nyelv</v>
      </c>
      <c r="F5" s="242"/>
      <c r="G5" s="78"/>
      <c r="H5" s="241" t="s">
        <v>832</v>
      </c>
      <c r="I5" s="241"/>
      <c r="J5" s="241"/>
      <c r="K5" s="241"/>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162"/>
      <c r="BI5" s="43"/>
      <c r="BJ5" s="43"/>
      <c r="BK5" s="43"/>
      <c r="BL5" s="43"/>
      <c r="BM5" s="43"/>
      <c r="BN5" s="43"/>
      <c r="BO5" s="43"/>
      <c r="BP5" s="43"/>
      <c r="BQ5" s="43"/>
      <c r="BR5" s="43"/>
      <c r="BU5" s="3" t="s">
        <v>152</v>
      </c>
      <c r="BV5" s="3" t="s">
        <v>421</v>
      </c>
    </row>
    <row r="6" spans="2:74"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162"/>
      <c r="BI6" s="43"/>
      <c r="BJ6" s="43"/>
      <c r="BK6" s="43"/>
      <c r="BL6" s="43"/>
      <c r="BM6" s="43"/>
      <c r="BN6" s="43"/>
      <c r="BO6" s="43"/>
      <c r="BP6" s="43"/>
      <c r="BQ6" s="43"/>
      <c r="BR6" s="43"/>
      <c r="BU6" s="3" t="s">
        <v>158</v>
      </c>
    </row>
    <row r="7" spans="2:74"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162"/>
      <c r="BI7" s="43"/>
      <c r="BJ7" s="43"/>
      <c r="BK7" s="43"/>
      <c r="BL7" s="43"/>
      <c r="BM7" s="43"/>
      <c r="BN7" s="43"/>
      <c r="BO7" s="43"/>
      <c r="BP7" s="43"/>
      <c r="BQ7" s="43"/>
      <c r="BR7" s="43"/>
    </row>
    <row r="8" spans="2:74" s="3" customFormat="1" ht="15" customHeight="1" x14ac:dyDescent="0.3">
      <c r="B8" s="1"/>
      <c r="C8" s="1"/>
      <c r="D8" s="1"/>
      <c r="E8" s="274" t="str">
        <f>LOADER!$I$27</f>
        <v>Kötelező adat</v>
      </c>
      <c r="F8" s="275"/>
      <c r="G8" s="275"/>
      <c r="H8" s="276"/>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162"/>
      <c r="BI8" s="43"/>
      <c r="BJ8" s="43"/>
      <c r="BK8" s="43"/>
      <c r="BL8" s="43"/>
      <c r="BM8" s="43"/>
      <c r="BN8" s="43"/>
      <c r="BO8" s="43"/>
      <c r="BP8" s="43"/>
      <c r="BQ8" s="43"/>
      <c r="BR8" s="43"/>
    </row>
    <row r="9" spans="2:74" s="3" customFormat="1" ht="15" customHeight="1" x14ac:dyDescent="0.3">
      <c r="B9" s="1"/>
      <c r="C9" s="1"/>
      <c r="D9" s="1"/>
      <c r="E9" s="277" t="str">
        <f>LOADER!$I$28</f>
        <v>Nem kötelező adat</v>
      </c>
      <c r="F9" s="278"/>
      <c r="G9" s="278"/>
      <c r="H9" s="279"/>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162"/>
      <c r="BI9" s="43"/>
      <c r="BJ9" s="43"/>
      <c r="BK9" s="43"/>
      <c r="BL9" s="43"/>
      <c r="BM9" s="43"/>
      <c r="BN9" s="43"/>
      <c r="BO9" s="43"/>
      <c r="BP9" s="43"/>
      <c r="BQ9" s="43"/>
      <c r="BR9" s="43"/>
    </row>
    <row r="10" spans="2:74" s="3" customFormat="1" ht="15" customHeight="1" x14ac:dyDescent="0.3">
      <c r="B10" s="1"/>
      <c r="C10" s="1"/>
      <c r="D10" s="1"/>
      <c r="E10" s="280" t="str">
        <f>LOADER!$I$46</f>
        <v>Ne töltse ki</v>
      </c>
      <c r="F10" s="281"/>
      <c r="G10" s="281"/>
      <c r="H10" s="282"/>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162"/>
      <c r="BI10" s="43"/>
      <c r="BJ10" s="43"/>
      <c r="BK10" s="43"/>
      <c r="BL10" s="43"/>
      <c r="BM10" s="43"/>
      <c r="BN10" s="43"/>
      <c r="BO10" s="43"/>
      <c r="BP10" s="43"/>
      <c r="BQ10" s="43"/>
      <c r="BR10" s="43"/>
    </row>
    <row r="11" spans="2:74" s="3" customFormat="1" ht="15" customHeight="1" x14ac:dyDescent="0.3">
      <c r="B11" s="1"/>
      <c r="C11" s="1"/>
      <c r="D11" s="1"/>
      <c r="E11" s="283" t="str">
        <f>LOADER!$I$58</f>
        <v>Német útdíjfizetés igénylése esetén kötelező</v>
      </c>
      <c r="F11" s="284"/>
      <c r="G11" s="284"/>
      <c r="H11" s="285"/>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162"/>
      <c r="BI11" s="43"/>
      <c r="BJ11" s="43"/>
      <c r="BK11" s="43"/>
      <c r="BL11" s="43"/>
      <c r="BM11" s="43"/>
      <c r="BN11" s="43"/>
      <c r="BO11" s="43"/>
      <c r="BP11" s="43"/>
      <c r="BQ11" s="43"/>
      <c r="BR11" s="43"/>
    </row>
    <row r="12" spans="2:74" s="3" customFormat="1" ht="15" customHeight="1" x14ac:dyDescent="0.3">
      <c r="B12" s="1"/>
      <c r="C12" s="1"/>
      <c r="D12" s="1"/>
      <c r="E12" s="286" t="str">
        <f>LOADER!$I$125</f>
        <v>Olasz útdíjfizetés igénylése esetén kötelező</v>
      </c>
      <c r="F12" s="287"/>
      <c r="G12" s="287"/>
      <c r="H12" s="288"/>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162"/>
      <c r="BI12" s="43"/>
      <c r="BJ12" s="43"/>
      <c r="BK12" s="43"/>
      <c r="BL12" s="43"/>
      <c r="BM12" s="43"/>
      <c r="BN12" s="43"/>
      <c r="BO12" s="43"/>
      <c r="BP12" s="43"/>
      <c r="BQ12" s="43"/>
      <c r="BR12" s="43"/>
    </row>
    <row r="13" spans="2:74" s="3" customFormat="1" ht="15" customHeight="1" x14ac:dyDescent="0.3">
      <c r="B13" s="1"/>
      <c r="C13" s="1"/>
      <c r="D13" s="1"/>
      <c r="E13" s="316" t="str">
        <f>LOADER!I149</f>
        <v>Opcionálisan megadható (szükséges, ha a gépjármű(al)csoport hiányzik)</v>
      </c>
      <c r="F13" s="317"/>
      <c r="G13" s="317"/>
      <c r="H13" s="318"/>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162"/>
      <c r="BI13" s="43"/>
      <c r="BJ13" s="43"/>
      <c r="BK13" s="43"/>
      <c r="BL13" s="43"/>
      <c r="BM13" s="43"/>
      <c r="BN13" s="43"/>
      <c r="BO13" s="43"/>
      <c r="BP13" s="43"/>
      <c r="BQ13" s="43"/>
      <c r="BR13" s="43"/>
    </row>
    <row r="14" spans="2:74" s="3" customFormat="1" ht="15" customHeight="1" x14ac:dyDescent="0.3">
      <c r="B14" s="1"/>
      <c r="C14" s="1"/>
      <c r="D14" s="1"/>
      <c r="E14" s="297" t="str">
        <f>LOADER!$I$170</f>
        <v>Magyar útdíjfizetés igénylése esetén kötelező</v>
      </c>
      <c r="F14" s="298"/>
      <c r="G14" s="298"/>
      <c r="H14" s="299"/>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162"/>
      <c r="BI14" s="43"/>
      <c r="BJ14" s="43"/>
      <c r="BK14" s="43"/>
      <c r="BL14" s="43"/>
      <c r="BM14" s="43"/>
      <c r="BN14" s="43"/>
      <c r="BO14" s="43"/>
      <c r="BP14" s="43"/>
      <c r="BQ14" s="43"/>
      <c r="BR14" s="43"/>
    </row>
    <row r="15" spans="2:74" s="3" customFormat="1" ht="15" customHeight="1" x14ac:dyDescent="0.3">
      <c r="B15" s="1"/>
      <c r="C15" s="1"/>
      <c r="D15" s="1"/>
      <c r="E15" s="237" t="str">
        <f>LOADER!$I$171</f>
        <v>Német és/vagy magyar útdíjfizetés igénylése esetén kötelező</v>
      </c>
      <c r="F15" s="238"/>
      <c r="G15" s="238"/>
      <c r="H15" s="239"/>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162"/>
      <c r="BI15" s="43"/>
      <c r="BJ15" s="43"/>
      <c r="BK15" s="43"/>
      <c r="BL15" s="43"/>
      <c r="BM15" s="43"/>
      <c r="BN15" s="43"/>
      <c r="BO15" s="43"/>
      <c r="BP15" s="43"/>
      <c r="BQ15" s="43"/>
      <c r="BR15" s="43"/>
    </row>
    <row r="16" spans="2:74" s="3" customFormat="1" ht="15" customHeight="1" x14ac:dyDescent="0.3">
      <c r="B16" s="1"/>
      <c r="C16" s="1"/>
      <c r="D16" s="1"/>
      <c r="I16" s="52"/>
      <c r="J16" s="52"/>
      <c r="K16" s="52"/>
      <c r="L16" s="52"/>
      <c r="M16" s="52"/>
      <c r="N16" s="52"/>
      <c r="O16" s="5"/>
      <c r="R16" s="42"/>
      <c r="S16" s="58"/>
      <c r="T16" s="43"/>
      <c r="U16" s="43"/>
      <c r="V16" s="43"/>
      <c r="W16" s="43"/>
      <c r="X16" s="43"/>
      <c r="Y16" s="44"/>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162"/>
      <c r="BI16" s="43"/>
      <c r="BJ16" s="43"/>
      <c r="BK16" s="43"/>
      <c r="BL16" s="43"/>
      <c r="BM16" s="43"/>
      <c r="BN16" s="43"/>
      <c r="BO16" s="43"/>
      <c r="BP16" s="43"/>
      <c r="BQ16" s="43"/>
      <c r="BR16" s="43"/>
    </row>
    <row r="17" spans="2:70" s="3" customFormat="1" ht="7.15" customHeight="1" thickBot="1" x14ac:dyDescent="0.35">
      <c r="B17" s="1"/>
      <c r="C17" s="1"/>
      <c r="D17" s="1"/>
      <c r="E17" s="2"/>
      <c r="I17" s="52"/>
      <c r="J17" s="52"/>
      <c r="K17" s="52"/>
      <c r="L17" s="52"/>
      <c r="M17" s="52"/>
      <c r="N17" s="52"/>
      <c r="O17" s="5"/>
      <c r="R17" s="42"/>
      <c r="S17" s="58"/>
      <c r="T17" s="43"/>
      <c r="U17" s="43"/>
      <c r="V17" s="43"/>
      <c r="W17" s="43"/>
      <c r="X17" s="43"/>
      <c r="Y17" s="44"/>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162"/>
      <c r="BI17" s="43"/>
      <c r="BJ17" s="43"/>
      <c r="BK17" s="43"/>
      <c r="BL17" s="43"/>
      <c r="BM17" s="43"/>
      <c r="BN17" s="43"/>
      <c r="BO17" s="43"/>
      <c r="BP17" s="43"/>
      <c r="BQ17" s="43"/>
      <c r="BR17" s="43"/>
    </row>
    <row r="18" spans="2:70" s="7" customFormat="1" ht="25.15" customHeight="1" thickBot="1" x14ac:dyDescent="0.3">
      <c r="B18" s="20"/>
      <c r="C18" s="20"/>
      <c r="D18" s="20"/>
      <c r="E18" s="243" t="str">
        <f>LOADER!$I$19</f>
        <v>Ügyfél adatok</v>
      </c>
      <c r="F18" s="244"/>
      <c r="G18" s="244"/>
      <c r="H18" s="244"/>
      <c r="I18" s="244"/>
      <c r="J18" s="244"/>
      <c r="K18" s="244"/>
      <c r="L18" s="244"/>
      <c r="M18" s="244"/>
      <c r="N18" s="245"/>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163"/>
      <c r="BI18" s="44"/>
      <c r="BJ18" s="44"/>
      <c r="BK18" s="44"/>
      <c r="BL18" s="44"/>
      <c r="BM18" s="44"/>
      <c r="BN18" s="44"/>
      <c r="BO18" s="44"/>
      <c r="BP18" s="44"/>
      <c r="BQ18" s="44"/>
      <c r="BR18" s="44"/>
    </row>
    <row r="19" spans="2:70" s="3" customFormat="1" ht="7.15" customHeight="1" thickBot="1" x14ac:dyDescent="0.35">
      <c r="B19" s="63"/>
      <c r="C19" s="63"/>
      <c r="D19" s="63"/>
      <c r="E19" s="2"/>
      <c r="K19" s="4"/>
      <c r="M19" s="2"/>
      <c r="O19" s="5"/>
      <c r="P19" s="44"/>
      <c r="Q19" s="44"/>
      <c r="R19" s="44"/>
      <c r="S19" s="44"/>
      <c r="T19" s="44"/>
      <c r="U19" s="44"/>
      <c r="V19" s="44"/>
      <c r="W19" s="44"/>
      <c r="X19" s="44"/>
      <c r="Y19" s="44"/>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162"/>
      <c r="BI19" s="43"/>
      <c r="BJ19" s="43"/>
      <c r="BK19" s="43"/>
      <c r="BL19" s="43"/>
      <c r="BM19" s="43"/>
      <c r="BN19" s="43"/>
      <c r="BO19" s="43"/>
      <c r="BP19" s="43"/>
      <c r="BQ19" s="43"/>
      <c r="BR19" s="43"/>
    </row>
    <row r="20" spans="2:70" ht="15" hidden="1" customHeight="1" x14ac:dyDescent="0.35">
      <c r="B20" s="61"/>
      <c r="C20" s="61"/>
      <c r="D20" s="61"/>
      <c r="E20" s="271" t="str">
        <f>LOADER!$D$15</f>
        <v>Cégforma</v>
      </c>
      <c r="F20" s="272"/>
      <c r="G20" s="272"/>
      <c r="H20" s="272"/>
      <c r="I20" s="272"/>
      <c r="J20" s="272"/>
      <c r="K20" s="272"/>
      <c r="L20" s="273"/>
      <c r="M20" s="268"/>
      <c r="N20" s="269"/>
      <c r="O20" s="269"/>
      <c r="P20" s="269"/>
      <c r="Q20" s="269"/>
      <c r="R20" s="269"/>
      <c r="S20" s="269"/>
      <c r="T20" s="269"/>
      <c r="U20" s="269"/>
      <c r="V20" s="269"/>
      <c r="W20" s="269"/>
      <c r="X20" s="269"/>
      <c r="Y20" s="269"/>
      <c r="Z20" s="269"/>
      <c r="AA20" s="269"/>
      <c r="AB20" s="269"/>
      <c r="AC20" s="269"/>
      <c r="AD20" s="269"/>
      <c r="AE20" s="269"/>
      <c r="AF20" s="269"/>
      <c r="AG20" s="269"/>
      <c r="AH20" s="269"/>
      <c r="AI20" s="270"/>
      <c r="AJ20" s="217"/>
    </row>
    <row r="21" spans="2:70" ht="15" customHeight="1" x14ac:dyDescent="0.35">
      <c r="B21" s="61"/>
      <c r="C21" s="61"/>
      <c r="D21" s="61"/>
      <c r="E21" s="261" t="str">
        <f>LOADER!$I$59</f>
        <v>Cégnév / Vezetéknév és keresztnév</v>
      </c>
      <c r="F21" s="262"/>
      <c r="G21" s="262"/>
      <c r="H21" s="262"/>
      <c r="I21" s="291"/>
      <c r="J21" s="292"/>
      <c r="K21" s="292"/>
      <c r="L21" s="292"/>
      <c r="M21" s="292"/>
      <c r="N21" s="293"/>
      <c r="O21" s="187"/>
      <c r="P21" s="45"/>
      <c r="Q21" s="45"/>
      <c r="R21" s="45"/>
      <c r="S21" s="45"/>
    </row>
    <row r="22" spans="2:70" ht="15" customHeight="1" x14ac:dyDescent="0.35">
      <c r="B22" s="61"/>
      <c r="C22" s="61"/>
      <c r="D22" s="61"/>
      <c r="E22" s="235" t="str">
        <f>LOADER!$I$60</f>
        <v>Nemzetiség</v>
      </c>
      <c r="F22" s="236"/>
      <c r="G22" s="236"/>
      <c r="H22" s="236"/>
      <c r="I22" s="294"/>
      <c r="J22" s="295"/>
      <c r="K22" s="295"/>
      <c r="L22" s="295"/>
      <c r="M22" s="295"/>
      <c r="N22" s="296"/>
      <c r="O22" s="188"/>
      <c r="P22" s="45"/>
      <c r="Q22" s="45"/>
      <c r="R22" s="45"/>
      <c r="S22" s="45"/>
    </row>
    <row r="23" spans="2:70" ht="15" customHeight="1" x14ac:dyDescent="0.35">
      <c r="B23" s="61"/>
      <c r="C23" s="61"/>
      <c r="D23" s="61"/>
      <c r="E23" s="235" t="str">
        <f>LOADER!$I$61</f>
        <v>Az adóazonosító szám típusa</v>
      </c>
      <c r="F23" s="236"/>
      <c r="G23" s="236"/>
      <c r="H23" s="236"/>
      <c r="I23" s="294"/>
      <c r="J23" s="295"/>
      <c r="K23" s="295"/>
      <c r="L23" s="295"/>
      <c r="M23" s="295"/>
      <c r="N23" s="296"/>
      <c r="O23" s="188"/>
      <c r="P23" s="45"/>
      <c r="Q23" s="45"/>
      <c r="R23" s="45"/>
      <c r="S23" s="45"/>
    </row>
    <row r="24" spans="2:70" ht="15" customHeight="1" x14ac:dyDescent="0.35">
      <c r="B24" s="61"/>
      <c r="C24" s="61"/>
      <c r="D24" s="61"/>
      <c r="E24" s="235" t="str">
        <f>LOADER!$I$62</f>
        <v>A cég közösségi adószáma</v>
      </c>
      <c r="F24" s="236"/>
      <c r="G24" s="236"/>
      <c r="H24" s="236"/>
      <c r="I24" s="294"/>
      <c r="J24" s="295"/>
      <c r="K24" s="295"/>
      <c r="L24" s="295"/>
      <c r="M24" s="295"/>
      <c r="N24" s="296"/>
      <c r="O24" s="188"/>
      <c r="P24" s="45" t="str">
        <f>LOADER!$I$110</f>
        <v>például HU0123456789</v>
      </c>
      <c r="Q24" s="45"/>
      <c r="R24" s="45"/>
      <c r="S24" s="45"/>
    </row>
    <row r="25" spans="2:70" ht="15" customHeight="1" x14ac:dyDescent="0.35">
      <c r="B25" s="61"/>
      <c r="C25" s="61"/>
      <c r="D25" s="61"/>
      <c r="E25" s="235" t="str">
        <f>LOADER!$I$178</f>
        <v>Cégjegyzékszám (SK útdíj előfizetéshez szükséges)</v>
      </c>
      <c r="F25" s="236"/>
      <c r="G25" s="236"/>
      <c r="H25" s="236"/>
      <c r="I25" s="294"/>
      <c r="J25" s="295"/>
      <c r="K25" s="295"/>
      <c r="L25" s="295"/>
      <c r="M25" s="295"/>
      <c r="N25" s="296"/>
      <c r="O25" s="188"/>
      <c r="P25" s="45" t="str">
        <f>LOADER!$I$179</f>
        <v>NN-NN-NNNNNN / N001</v>
      </c>
      <c r="Q25" s="45"/>
      <c r="R25" s="45"/>
      <c r="S25" s="45"/>
    </row>
    <row r="26" spans="2:70" ht="15" customHeight="1" x14ac:dyDescent="0.35">
      <c r="B26" s="61"/>
      <c r="C26" s="61"/>
      <c r="D26" s="61"/>
      <c r="E26" s="235" t="str">
        <f>LOADER!$I$114</f>
        <v>Közúti árufuvarozási engedély száma</v>
      </c>
      <c r="F26" s="236"/>
      <c r="G26" s="236"/>
      <c r="H26" s="236"/>
      <c r="I26" s="310"/>
      <c r="J26" s="311"/>
      <c r="K26" s="311"/>
      <c r="L26" s="311"/>
      <c r="M26" s="311"/>
      <c r="N26" s="312"/>
      <c r="O26" s="189"/>
      <c r="P26" s="45"/>
      <c r="Q26" s="45"/>
      <c r="R26" s="45"/>
      <c r="S26" s="45"/>
    </row>
    <row r="27" spans="2:70" ht="15" customHeight="1" x14ac:dyDescent="0.35">
      <c r="B27" s="61"/>
      <c r="C27" s="61"/>
      <c r="D27" s="61"/>
      <c r="E27" s="235" t="str">
        <f>LOADER!$I$115</f>
        <v>Az engedély érvényességének kezdete</v>
      </c>
      <c r="F27" s="236"/>
      <c r="G27" s="236"/>
      <c r="H27" s="236"/>
      <c r="I27" s="310"/>
      <c r="J27" s="311"/>
      <c r="K27" s="311"/>
      <c r="L27" s="311"/>
      <c r="M27" s="311"/>
      <c r="N27" s="312"/>
      <c r="O27" s="189"/>
      <c r="P27" s="45" t="str">
        <f>LOADER!$I$57</f>
        <v>NN/HH/ÉÉÉÉ</v>
      </c>
      <c r="Q27" s="45"/>
      <c r="R27" s="45"/>
      <c r="S27" s="45"/>
    </row>
    <row r="28" spans="2:70" ht="16.149999999999999" customHeight="1" thickBot="1" x14ac:dyDescent="0.4">
      <c r="B28" s="61"/>
      <c r="C28" s="61"/>
      <c r="D28" s="61"/>
      <c r="E28" s="289" t="str">
        <f>LOADER!$I$116</f>
        <v>Az engedély lejárta</v>
      </c>
      <c r="F28" s="290"/>
      <c r="G28" s="290"/>
      <c r="H28" s="290"/>
      <c r="I28" s="313"/>
      <c r="J28" s="314"/>
      <c r="K28" s="314"/>
      <c r="L28" s="314"/>
      <c r="M28" s="314"/>
      <c r="N28" s="315"/>
      <c r="O28" s="190"/>
      <c r="P28" s="45" t="str">
        <f>LOADER!$I$57</f>
        <v>NN/HH/ÉÉÉÉ</v>
      </c>
      <c r="Q28" s="45"/>
      <c r="R28" s="45"/>
      <c r="S28" s="45"/>
    </row>
    <row r="29" spans="2:70" ht="7.15" customHeight="1" x14ac:dyDescent="0.35">
      <c r="B29" s="61"/>
      <c r="C29" s="61"/>
      <c r="D29" s="61"/>
      <c r="E29" s="10"/>
      <c r="F29" s="11"/>
      <c r="G29" s="11"/>
      <c r="H29" s="11"/>
      <c r="I29" s="11"/>
      <c r="J29" s="11"/>
      <c r="K29" s="12"/>
      <c r="L29" s="11"/>
      <c r="M29" s="11"/>
      <c r="N29" s="11"/>
      <c r="O29" s="8"/>
      <c r="Q29" s="8"/>
      <c r="R29" s="45"/>
      <c r="S29" s="59"/>
    </row>
    <row r="30" spans="2:70" ht="7.15" customHeight="1" thickBot="1" x14ac:dyDescent="0.4">
      <c r="B30" s="61"/>
      <c r="C30" s="61"/>
      <c r="D30" s="61"/>
      <c r="E30" s="10"/>
      <c r="F30" s="11"/>
      <c r="G30" s="11"/>
      <c r="H30" s="11"/>
      <c r="I30" s="11"/>
      <c r="J30" s="11"/>
      <c r="K30" s="12"/>
      <c r="L30" s="11"/>
      <c r="M30" s="11"/>
      <c r="N30" s="11"/>
      <c r="O30" s="8"/>
      <c r="Q30" s="8"/>
      <c r="R30" s="45"/>
      <c r="S30" s="59"/>
    </row>
    <row r="31" spans="2:70" s="7" customFormat="1" ht="25.15" customHeight="1" thickBot="1" x14ac:dyDescent="0.3">
      <c r="B31" s="62"/>
      <c r="C31" s="62"/>
      <c r="D31" s="62"/>
      <c r="E31" s="243" t="str">
        <f>LOADER!$I$123</f>
        <v>Jogi képviselő adatai</v>
      </c>
      <c r="F31" s="244"/>
      <c r="G31" s="244"/>
      <c r="H31" s="244"/>
      <c r="I31" s="244"/>
      <c r="J31" s="244"/>
      <c r="K31" s="244"/>
      <c r="L31" s="244"/>
      <c r="M31" s="244"/>
      <c r="N31" s="245"/>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163"/>
      <c r="BI31" s="44"/>
      <c r="BJ31" s="44"/>
      <c r="BK31" s="44"/>
      <c r="BL31" s="44"/>
      <c r="BM31" s="44"/>
      <c r="BN31" s="44"/>
      <c r="BO31" s="44"/>
      <c r="BP31" s="44"/>
      <c r="BQ31" s="44"/>
      <c r="BR31" s="44"/>
    </row>
    <row r="32" spans="2:70"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0" ht="15" customHeight="1" x14ac:dyDescent="0.35">
      <c r="B33" s="61"/>
      <c r="C33" s="61"/>
      <c r="D33" s="61"/>
      <c r="E33" s="261" t="str">
        <f>LOADER!$I$117</f>
        <v>Jogi képviselő keresztneve</v>
      </c>
      <c r="F33" s="262"/>
      <c r="G33" s="262"/>
      <c r="H33" s="263"/>
      <c r="I33" s="319"/>
      <c r="J33" s="320"/>
      <c r="K33" s="320"/>
      <c r="L33" s="320"/>
      <c r="M33" s="320"/>
      <c r="N33" s="321"/>
      <c r="O33" s="191"/>
      <c r="P33" s="44"/>
      <c r="Q33" s="44"/>
      <c r="R33" s="44"/>
      <c r="S33" s="44"/>
      <c r="T33" s="44"/>
      <c r="U33" s="44"/>
      <c r="V33" s="44"/>
      <c r="W33" s="44"/>
      <c r="X33" s="44"/>
      <c r="Y33" s="44"/>
      <c r="Z33" s="44"/>
      <c r="AA33" s="44"/>
      <c r="AB33" s="44"/>
      <c r="AC33" s="44"/>
      <c r="AD33" s="44"/>
      <c r="AE33" s="44"/>
      <c r="AF33" s="44"/>
      <c r="AG33" s="44"/>
      <c r="AH33" s="44"/>
      <c r="AI33" s="44"/>
      <c r="AJ33" s="44"/>
    </row>
    <row r="34" spans="2:70" ht="15" customHeight="1" x14ac:dyDescent="0.35">
      <c r="B34" s="61"/>
      <c r="C34" s="61"/>
      <c r="D34" s="61"/>
      <c r="E34" s="235" t="str">
        <f>LOADER!$I$118</f>
        <v>Jogi képviselő vezetékneve</v>
      </c>
      <c r="F34" s="236"/>
      <c r="G34" s="236"/>
      <c r="H34" s="264"/>
      <c r="I34" s="322"/>
      <c r="J34" s="323"/>
      <c r="K34" s="323"/>
      <c r="L34" s="323"/>
      <c r="M34" s="323"/>
      <c r="N34" s="324"/>
      <c r="O34" s="192"/>
      <c r="P34" s="44"/>
      <c r="Q34" s="44"/>
      <c r="R34" s="44"/>
      <c r="S34" s="44"/>
      <c r="T34" s="44"/>
      <c r="U34" s="44"/>
      <c r="V34" s="44"/>
      <c r="W34" s="44"/>
      <c r="X34" s="44"/>
      <c r="Y34" s="44"/>
      <c r="Z34" s="44"/>
      <c r="AA34" s="44"/>
      <c r="AB34" s="44"/>
      <c r="AC34" s="44"/>
      <c r="AD34" s="44"/>
      <c r="AE34" s="44"/>
      <c r="AF34" s="44"/>
      <c r="AG34" s="44"/>
      <c r="AH34" s="44"/>
      <c r="AI34" s="44"/>
      <c r="AJ34" s="44"/>
    </row>
    <row r="35" spans="2:70" ht="15" customHeight="1" x14ac:dyDescent="0.35">
      <c r="B35" s="61"/>
      <c r="C35" s="61"/>
      <c r="D35" s="61"/>
      <c r="E35" s="235" t="str">
        <f>LOADER!$I$119</f>
        <v>Beosztás</v>
      </c>
      <c r="F35" s="236"/>
      <c r="G35" s="236"/>
      <c r="H35" s="264"/>
      <c r="I35" s="322"/>
      <c r="J35" s="323"/>
      <c r="K35" s="323"/>
      <c r="L35" s="323"/>
      <c r="M35" s="323"/>
      <c r="N35" s="324"/>
      <c r="O35" s="192"/>
      <c r="P35" s="44"/>
      <c r="Q35" s="44"/>
      <c r="R35" s="44"/>
      <c r="S35" s="44"/>
      <c r="T35" s="44"/>
      <c r="U35" s="44"/>
      <c r="V35" s="44"/>
      <c r="W35" s="44"/>
      <c r="X35" s="44"/>
      <c r="Y35" s="44"/>
      <c r="Z35" s="44"/>
      <c r="AA35" s="44"/>
      <c r="AB35" s="44"/>
      <c r="AC35" s="44"/>
      <c r="AD35" s="44"/>
      <c r="AE35" s="44"/>
      <c r="AF35" s="44"/>
      <c r="AG35" s="44"/>
      <c r="AH35" s="44"/>
      <c r="AI35" s="44"/>
      <c r="AJ35" s="44"/>
    </row>
    <row r="36" spans="2:70" ht="15" customHeight="1" x14ac:dyDescent="0.35">
      <c r="B36" s="61"/>
      <c r="C36" s="61"/>
      <c r="D36" s="61"/>
      <c r="E36" s="235" t="str">
        <f>LOADER!$I$120</f>
        <v>Születési dátum</v>
      </c>
      <c r="F36" s="236"/>
      <c r="G36" s="236"/>
      <c r="H36" s="264"/>
      <c r="I36" s="310"/>
      <c r="J36" s="311"/>
      <c r="K36" s="311"/>
      <c r="L36" s="311"/>
      <c r="M36" s="311"/>
      <c r="N36" s="312"/>
      <c r="O36" s="189"/>
      <c r="P36" s="45" t="str">
        <f>LOADER!$I$57</f>
        <v>NN/HH/ÉÉÉÉ</v>
      </c>
      <c r="Q36" s="44"/>
      <c r="R36" s="44"/>
      <c r="S36" s="44"/>
      <c r="T36" s="44"/>
      <c r="U36" s="44"/>
      <c r="V36" s="44"/>
      <c r="W36" s="44"/>
      <c r="X36" s="44"/>
      <c r="Z36" s="44"/>
      <c r="AA36" s="44"/>
      <c r="AB36" s="44"/>
      <c r="AC36" s="44"/>
      <c r="AD36" s="44"/>
      <c r="AE36" s="44"/>
      <c r="AF36" s="44"/>
      <c r="AG36" s="44"/>
      <c r="AH36" s="44"/>
      <c r="AI36" s="44"/>
      <c r="AJ36" s="44"/>
    </row>
    <row r="37" spans="2:70" ht="15" customHeight="1" x14ac:dyDescent="0.35">
      <c r="B37" s="61"/>
      <c r="C37" s="61"/>
      <c r="D37" s="61"/>
      <c r="E37" s="235" t="str">
        <f>LOADER!$I$121</f>
        <v>Születési hely (város)</v>
      </c>
      <c r="F37" s="236"/>
      <c r="G37" s="236"/>
      <c r="H37" s="264"/>
      <c r="I37" s="310"/>
      <c r="J37" s="311"/>
      <c r="K37" s="311"/>
      <c r="L37" s="311"/>
      <c r="M37" s="311"/>
      <c r="N37" s="312"/>
      <c r="O37" s="189"/>
      <c r="P37" s="44"/>
      <c r="Q37" s="44"/>
      <c r="R37" s="44"/>
      <c r="S37" s="44"/>
      <c r="T37" s="44"/>
      <c r="U37" s="44"/>
      <c r="V37" s="44"/>
      <c r="W37" s="44"/>
      <c r="X37" s="44"/>
      <c r="Y37" s="44"/>
      <c r="Z37" s="44"/>
      <c r="AA37" s="44"/>
      <c r="AB37" s="44"/>
      <c r="AC37" s="44"/>
      <c r="AD37" s="44"/>
      <c r="AE37" s="44"/>
      <c r="AF37" s="44"/>
      <c r="AG37" s="44"/>
      <c r="AH37" s="44"/>
      <c r="AI37" s="44"/>
      <c r="AJ37" s="44"/>
    </row>
    <row r="38" spans="2:70" ht="15" customHeight="1" x14ac:dyDescent="0.35">
      <c r="B38" s="61"/>
      <c r="C38" s="61"/>
      <c r="D38" s="61"/>
      <c r="E38" s="235" t="str">
        <f>LOADER!$I$122</f>
        <v>Születési ország</v>
      </c>
      <c r="F38" s="236"/>
      <c r="G38" s="236"/>
      <c r="H38" s="264"/>
      <c r="I38" s="310"/>
      <c r="J38" s="311"/>
      <c r="K38" s="311"/>
      <c r="L38" s="311"/>
      <c r="M38" s="311"/>
      <c r="N38" s="312"/>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0" ht="15" customHeight="1" x14ac:dyDescent="0.35">
      <c r="B39" s="61"/>
      <c r="C39" s="61"/>
      <c r="D39" s="61"/>
      <c r="E39" s="235" t="str">
        <f>LOADER!$I$64</f>
        <v>Utca és házszám</v>
      </c>
      <c r="F39" s="236"/>
      <c r="G39" s="236"/>
      <c r="H39" s="264"/>
      <c r="I39" s="310"/>
      <c r="J39" s="311"/>
      <c r="K39" s="311"/>
      <c r="L39" s="311"/>
      <c r="M39" s="311"/>
      <c r="N39" s="312"/>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0" ht="15" customHeight="1" x14ac:dyDescent="0.35">
      <c r="B40" s="61"/>
      <c r="C40" s="61"/>
      <c r="D40" s="61"/>
      <c r="E40" s="235" t="str">
        <f>LOADER!$D$42</f>
        <v>Irányítószám</v>
      </c>
      <c r="F40" s="236"/>
      <c r="G40" s="236"/>
      <c r="H40" s="264"/>
      <c r="I40" s="310"/>
      <c r="J40" s="311"/>
      <c r="K40" s="311"/>
      <c r="L40" s="311"/>
      <c r="M40" s="311"/>
      <c r="N40" s="312"/>
      <c r="O40" s="189"/>
      <c r="P40" s="44"/>
      <c r="Q40" s="44"/>
      <c r="R40" s="44"/>
      <c r="S40" s="44"/>
      <c r="T40" s="44"/>
      <c r="U40" s="44"/>
      <c r="V40" s="44"/>
      <c r="W40" s="44"/>
      <c r="X40" s="44"/>
      <c r="Y40" s="44"/>
      <c r="Z40" s="44"/>
      <c r="AA40" s="44"/>
      <c r="AB40" s="44"/>
      <c r="AC40" s="44"/>
      <c r="AD40" s="44"/>
      <c r="AE40" s="44"/>
      <c r="AF40" s="44"/>
      <c r="AG40" s="44"/>
      <c r="AH40" s="44"/>
      <c r="AI40" s="44"/>
      <c r="AJ40" s="44"/>
    </row>
    <row r="41" spans="2:70" ht="15" customHeight="1" x14ac:dyDescent="0.35">
      <c r="B41" s="61"/>
      <c r="C41" s="61"/>
      <c r="D41" s="61"/>
      <c r="E41" s="235" t="str">
        <f>LOADER!$D$37</f>
        <v>Város</v>
      </c>
      <c r="F41" s="236"/>
      <c r="G41" s="236"/>
      <c r="H41" s="264"/>
      <c r="I41" s="310"/>
      <c r="J41" s="311"/>
      <c r="K41" s="311"/>
      <c r="L41" s="311"/>
      <c r="M41" s="311"/>
      <c r="N41" s="312"/>
      <c r="O41" s="189"/>
      <c r="P41" s="44"/>
      <c r="Q41" s="44"/>
      <c r="R41" s="44"/>
      <c r="S41" s="44"/>
      <c r="T41" s="44"/>
      <c r="U41" s="44"/>
      <c r="V41" s="44"/>
      <c r="W41" s="44"/>
      <c r="X41" s="44"/>
      <c r="Y41" s="44"/>
      <c r="Z41" s="44"/>
      <c r="AA41" s="44"/>
      <c r="AB41" s="44"/>
      <c r="AC41" s="44"/>
      <c r="AD41" s="44"/>
      <c r="AE41" s="44"/>
      <c r="AF41" s="44"/>
      <c r="AG41" s="44"/>
      <c r="AH41" s="44"/>
      <c r="AI41" s="44"/>
      <c r="AJ41" s="44"/>
    </row>
    <row r="42" spans="2:70" ht="15" customHeight="1" thickBot="1" x14ac:dyDescent="0.4">
      <c r="B42" s="61"/>
      <c r="C42" s="61"/>
      <c r="D42" s="61"/>
      <c r="E42" s="289" t="str">
        <f>LOADER!$I$65</f>
        <v>Ország</v>
      </c>
      <c r="F42" s="290"/>
      <c r="G42" s="290"/>
      <c r="H42" s="304"/>
      <c r="I42" s="313"/>
      <c r="J42" s="314"/>
      <c r="K42" s="314"/>
      <c r="L42" s="314"/>
      <c r="M42" s="314"/>
      <c r="N42" s="315"/>
      <c r="O42" s="190"/>
      <c r="P42" s="44"/>
      <c r="Q42" s="44"/>
      <c r="R42" s="44"/>
      <c r="S42" s="44"/>
      <c r="T42" s="44"/>
      <c r="U42" s="44"/>
      <c r="V42" s="44"/>
      <c r="W42" s="44"/>
      <c r="X42" s="44"/>
      <c r="Y42" s="44"/>
      <c r="Z42" s="44"/>
      <c r="AA42" s="44"/>
      <c r="AB42" s="44"/>
      <c r="AC42" s="44"/>
      <c r="AD42" s="44"/>
      <c r="AE42" s="44"/>
      <c r="AF42" s="44"/>
      <c r="AG42" s="44"/>
      <c r="AH42" s="44"/>
      <c r="AI42" s="44"/>
      <c r="AJ42" s="44"/>
    </row>
    <row r="43" spans="2:70"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62"/>
      <c r="BI43" s="43"/>
      <c r="BJ43" s="43"/>
      <c r="BK43" s="43"/>
      <c r="BL43" s="43"/>
      <c r="BM43" s="43"/>
      <c r="BN43" s="43"/>
      <c r="BO43" s="43"/>
      <c r="BP43" s="43"/>
      <c r="BQ43" s="43"/>
      <c r="BR43" s="43"/>
    </row>
    <row r="44" spans="2:70" s="7" customFormat="1" ht="25.15" customHeight="1" thickBot="1" x14ac:dyDescent="0.3">
      <c r="B44" s="62"/>
      <c r="C44" s="62"/>
      <c r="D44" s="62"/>
      <c r="E44" s="243" t="str">
        <f>LOADER!$I$21</f>
        <v>Cég székhelye</v>
      </c>
      <c r="F44" s="244"/>
      <c r="G44" s="244"/>
      <c r="H44" s="244"/>
      <c r="I44" s="244"/>
      <c r="J44" s="244"/>
      <c r="K44" s="244"/>
      <c r="L44" s="244"/>
      <c r="M44" s="244"/>
      <c r="N44" s="245"/>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163"/>
      <c r="BI44" s="44"/>
      <c r="BJ44" s="44"/>
      <c r="BK44" s="44"/>
      <c r="BL44" s="44"/>
      <c r="BM44" s="44"/>
      <c r="BN44" s="44"/>
      <c r="BO44" s="44"/>
      <c r="BP44" s="44"/>
      <c r="BQ44" s="44"/>
      <c r="BR44" s="44"/>
    </row>
    <row r="45" spans="2:70"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0" ht="15" customHeight="1" x14ac:dyDescent="0.35">
      <c r="B46" s="61"/>
      <c r="C46" s="61"/>
      <c r="D46" s="61"/>
      <c r="E46" s="261" t="str">
        <f>LOADER!$I$64</f>
        <v>Utca és házszám</v>
      </c>
      <c r="F46" s="262"/>
      <c r="G46" s="262"/>
      <c r="H46" s="263"/>
      <c r="I46" s="325"/>
      <c r="J46" s="326"/>
      <c r="K46" s="326"/>
      <c r="L46" s="326"/>
      <c r="M46" s="326"/>
      <c r="N46" s="327"/>
      <c r="O46" s="193"/>
      <c r="P46" s="44"/>
      <c r="Q46" s="44"/>
      <c r="R46" s="44"/>
      <c r="S46" s="44"/>
      <c r="T46" s="44"/>
      <c r="U46" s="44"/>
      <c r="V46" s="44"/>
      <c r="W46" s="44"/>
      <c r="X46" s="44"/>
      <c r="Y46" s="44"/>
      <c r="Z46" s="44"/>
      <c r="AA46" s="44"/>
      <c r="AB46" s="44"/>
      <c r="AC46" s="44"/>
      <c r="AD46" s="44"/>
      <c r="AE46" s="44"/>
      <c r="AF46" s="44"/>
      <c r="AG46" s="44"/>
      <c r="AH46" s="44"/>
      <c r="AI46" s="44"/>
      <c r="AJ46" s="44"/>
    </row>
    <row r="47" spans="2:70" ht="15.75" customHeight="1" x14ac:dyDescent="0.35">
      <c r="B47" s="61"/>
      <c r="C47" s="61"/>
      <c r="D47" s="61"/>
      <c r="E47" s="235" t="str">
        <f>LOADER!$D$42</f>
        <v>Irányítószám</v>
      </c>
      <c r="F47" s="236"/>
      <c r="G47" s="236"/>
      <c r="H47" s="264"/>
      <c r="I47" s="328"/>
      <c r="J47" s="329"/>
      <c r="K47" s="329"/>
      <c r="L47" s="329"/>
      <c r="M47" s="329"/>
      <c r="N47" s="330"/>
      <c r="O47" s="194"/>
      <c r="P47" s="44"/>
      <c r="Q47" s="44"/>
      <c r="R47" s="44"/>
      <c r="S47" s="44"/>
      <c r="T47" s="44"/>
      <c r="U47" s="44"/>
      <c r="V47" s="44"/>
      <c r="W47" s="44"/>
      <c r="X47" s="44"/>
      <c r="Y47" s="44"/>
      <c r="Z47" s="44"/>
      <c r="AA47" s="44"/>
      <c r="AB47" s="44"/>
      <c r="AC47" s="44"/>
      <c r="AD47" s="44"/>
      <c r="AE47" s="44"/>
      <c r="AF47" s="44"/>
      <c r="AG47" s="44"/>
      <c r="AH47" s="44"/>
      <c r="AI47" s="44"/>
      <c r="AJ47" s="44"/>
    </row>
    <row r="48" spans="2:70" ht="15" customHeight="1" x14ac:dyDescent="0.35">
      <c r="B48" s="61"/>
      <c r="C48" s="61"/>
      <c r="D48" s="61"/>
      <c r="E48" s="235" t="str">
        <f>LOADER!$D$37</f>
        <v>Város</v>
      </c>
      <c r="F48" s="236"/>
      <c r="G48" s="236"/>
      <c r="H48" s="264"/>
      <c r="I48" s="328"/>
      <c r="J48" s="329"/>
      <c r="K48" s="329"/>
      <c r="L48" s="329"/>
      <c r="M48" s="329"/>
      <c r="N48" s="330"/>
      <c r="O48" s="194"/>
      <c r="P48" s="44"/>
      <c r="Q48" s="44"/>
      <c r="R48" s="44"/>
      <c r="S48" s="44"/>
      <c r="T48" s="44"/>
      <c r="U48" s="44"/>
      <c r="V48" s="44"/>
      <c r="W48" s="44"/>
      <c r="X48" s="44"/>
      <c r="Y48" s="44"/>
      <c r="Z48" s="44"/>
      <c r="AA48" s="44"/>
      <c r="AB48" s="44"/>
      <c r="AC48" s="44"/>
      <c r="AD48" s="44"/>
      <c r="AE48" s="44"/>
      <c r="AF48" s="44"/>
      <c r="AG48" s="44"/>
      <c r="AH48" s="44"/>
      <c r="AI48" s="44"/>
      <c r="AJ48" s="44"/>
    </row>
    <row r="49" spans="2:70" ht="15" customHeight="1" x14ac:dyDescent="0.35">
      <c r="B49" s="61"/>
      <c r="C49" s="61"/>
      <c r="D49" s="61"/>
      <c r="E49" s="235" t="str">
        <f>LOADER!$I$65</f>
        <v>Ország</v>
      </c>
      <c r="F49" s="236"/>
      <c r="G49" s="236"/>
      <c r="H49" s="264"/>
      <c r="I49" s="294"/>
      <c r="J49" s="295"/>
      <c r="K49" s="295"/>
      <c r="L49" s="295"/>
      <c r="M49" s="295"/>
      <c r="N49" s="296"/>
      <c r="O49" s="188"/>
      <c r="P49" s="44"/>
      <c r="Q49" s="44"/>
      <c r="R49" s="44"/>
      <c r="S49" s="44"/>
      <c r="T49" s="44"/>
      <c r="U49" s="44"/>
      <c r="V49" s="44"/>
      <c r="W49" s="44"/>
      <c r="X49" s="44"/>
      <c r="Y49" s="44"/>
      <c r="Z49" s="44"/>
      <c r="AA49" s="44"/>
      <c r="AB49" s="44"/>
      <c r="AC49" s="44"/>
      <c r="AD49" s="44"/>
      <c r="AE49" s="44"/>
      <c r="AF49" s="44"/>
      <c r="AG49" s="44"/>
      <c r="AH49" s="44"/>
      <c r="AI49" s="44"/>
      <c r="AJ49" s="44"/>
    </row>
    <row r="50" spans="2:70" ht="15" customHeight="1" x14ac:dyDescent="0.35">
      <c r="B50" s="61"/>
      <c r="C50" s="61"/>
      <c r="D50" s="61"/>
      <c r="E50" s="235" t="str">
        <f>LOADER!$D$34</f>
        <v>E-mail cím</v>
      </c>
      <c r="F50" s="236"/>
      <c r="G50" s="236"/>
      <c r="H50" s="264"/>
      <c r="I50" s="328"/>
      <c r="J50" s="329"/>
      <c r="K50" s="329"/>
      <c r="L50" s="329"/>
      <c r="M50" s="329"/>
      <c r="N50" s="330"/>
      <c r="O50" s="194"/>
      <c r="P50" s="96" t="str">
        <f>LOADER!$F$34</f>
        <v>erre az e-mail címre küldjük az online portál belépési adatait</v>
      </c>
      <c r="Q50" s="44"/>
      <c r="R50" s="44"/>
      <c r="S50" s="44"/>
      <c r="T50" s="44"/>
      <c r="U50" s="44"/>
      <c r="V50" s="44"/>
      <c r="W50" s="44"/>
      <c r="X50" s="44"/>
      <c r="Y50" s="96"/>
      <c r="Z50" s="44"/>
      <c r="AA50" s="44"/>
      <c r="AB50" s="44"/>
      <c r="AC50" s="44"/>
      <c r="AD50" s="44"/>
      <c r="AE50" s="44"/>
      <c r="AF50" s="44"/>
      <c r="AG50" s="44"/>
      <c r="AH50" s="44"/>
      <c r="AI50" s="44"/>
      <c r="AJ50" s="44"/>
      <c r="AK50" s="96"/>
      <c r="AL50" s="94"/>
      <c r="AM50" s="94"/>
      <c r="AN50" s="94"/>
      <c r="AO50" s="94"/>
    </row>
    <row r="51" spans="2:70" ht="15.75" customHeight="1" x14ac:dyDescent="0.35">
      <c r="B51" s="61"/>
      <c r="C51" s="61"/>
      <c r="D51" s="61"/>
      <c r="E51" s="235" t="str">
        <f>LOADER!$I$63</f>
        <v>Nemzetközi előhívószám</v>
      </c>
      <c r="F51" s="236"/>
      <c r="G51" s="236"/>
      <c r="H51" s="264"/>
      <c r="I51" s="328"/>
      <c r="J51" s="329"/>
      <c r="K51" s="329"/>
      <c r="L51" s="329"/>
      <c r="M51" s="329"/>
      <c r="N51" s="330"/>
      <c r="O51" s="194"/>
      <c r="P51" s="95" t="str">
        <f>LOADER!$I$136</f>
        <v>például +36</v>
      </c>
      <c r="Q51" s="44"/>
      <c r="R51" s="44"/>
      <c r="S51" s="44"/>
      <c r="T51" s="44"/>
      <c r="U51" s="44"/>
      <c r="V51" s="44"/>
      <c r="W51" s="44"/>
      <c r="X51" s="44"/>
      <c r="Y51" s="95"/>
      <c r="Z51" s="44"/>
      <c r="AA51" s="44"/>
      <c r="AB51" s="44"/>
      <c r="AC51" s="44"/>
      <c r="AD51" s="44"/>
      <c r="AE51" s="44"/>
      <c r="AF51" s="44"/>
      <c r="AG51" s="44"/>
      <c r="AH51" s="44"/>
      <c r="AI51" s="44"/>
      <c r="AJ51" s="44"/>
      <c r="AK51" s="95"/>
    </row>
    <row r="52" spans="2:70" ht="15.75" customHeight="1" x14ac:dyDescent="0.35">
      <c r="B52" s="61"/>
      <c r="C52" s="61"/>
      <c r="D52" s="61"/>
      <c r="E52" s="235" t="str">
        <f>LOADER!$I$83</f>
        <v>Körzetszám és telefonszám</v>
      </c>
      <c r="F52" s="236"/>
      <c r="G52" s="236"/>
      <c r="H52" s="264"/>
      <c r="I52" s="328"/>
      <c r="J52" s="329"/>
      <c r="K52" s="329"/>
      <c r="L52" s="329"/>
      <c r="M52" s="329"/>
      <c r="N52" s="330"/>
      <c r="O52" s="194"/>
      <c r="P52" s="44"/>
      <c r="Q52" s="44"/>
      <c r="R52" s="44"/>
      <c r="S52" s="44"/>
      <c r="T52" s="44"/>
      <c r="U52" s="44"/>
      <c r="V52" s="44"/>
      <c r="W52" s="44"/>
      <c r="X52" s="44"/>
      <c r="Y52" s="44"/>
      <c r="Z52" s="44"/>
      <c r="AA52" s="44"/>
      <c r="AB52" s="44"/>
      <c r="AC52" s="44"/>
      <c r="AD52" s="44"/>
      <c r="AE52" s="44"/>
      <c r="AF52" s="44"/>
      <c r="AG52" s="44"/>
      <c r="AH52" s="44"/>
      <c r="AI52" s="44"/>
      <c r="AJ52" s="44"/>
    </row>
    <row r="53" spans="2:70" ht="14.25" customHeight="1" thickBot="1" x14ac:dyDescent="0.4">
      <c r="B53" s="61"/>
      <c r="C53" s="61"/>
      <c r="D53" s="61"/>
      <c r="E53" s="289" t="str">
        <f>LOADER!$I$81</f>
        <v xml:space="preserve">Telefon típusa </v>
      </c>
      <c r="F53" s="290"/>
      <c r="G53" s="290"/>
      <c r="H53" s="304"/>
      <c r="I53" s="331"/>
      <c r="J53" s="332"/>
      <c r="K53" s="332"/>
      <c r="L53" s="332"/>
      <c r="M53" s="332"/>
      <c r="N53" s="333"/>
      <c r="O53" s="195"/>
      <c r="P53" s="44"/>
      <c r="Q53" s="44"/>
      <c r="R53" s="44"/>
      <c r="S53" s="44"/>
      <c r="T53" s="44"/>
      <c r="U53" s="44"/>
      <c r="V53" s="44"/>
      <c r="W53" s="44"/>
      <c r="X53" s="44"/>
      <c r="Y53" s="44"/>
      <c r="Z53" s="44"/>
      <c r="AA53" s="44"/>
      <c r="AB53" s="44"/>
      <c r="AC53" s="44"/>
      <c r="AD53" s="44"/>
      <c r="AE53" s="44"/>
      <c r="AF53" s="44"/>
      <c r="AG53" s="44"/>
      <c r="AH53" s="44"/>
      <c r="AI53" s="44"/>
      <c r="AJ53" s="44"/>
    </row>
    <row r="54" spans="2:70" ht="6" hidden="1" customHeight="1" x14ac:dyDescent="0.35">
      <c r="B54" s="61"/>
      <c r="C54" s="61"/>
      <c r="D54" s="61"/>
      <c r="E54" s="10"/>
      <c r="F54" s="11"/>
      <c r="G54" s="11"/>
      <c r="H54" s="11"/>
      <c r="I54" s="11"/>
      <c r="J54" s="11"/>
      <c r="K54" s="12"/>
      <c r="L54" s="11"/>
      <c r="M54" s="11"/>
      <c r="N54" s="11"/>
      <c r="O54" s="8"/>
      <c r="Q54" s="8"/>
      <c r="R54" s="45"/>
      <c r="S54" s="59"/>
    </row>
    <row r="55" spans="2:70" s="7" customFormat="1" ht="24.65" hidden="1" customHeight="1" thickBot="1" x14ac:dyDescent="0.3">
      <c r="B55" s="62"/>
      <c r="C55" s="62"/>
      <c r="D55" s="62"/>
      <c r="E55" s="243" t="str">
        <f>LOADER!$I$22</f>
        <v>Szállítási cím (ha eltér a cég székhelyétől)</v>
      </c>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5"/>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163"/>
      <c r="BI55" s="44"/>
      <c r="BJ55" s="44"/>
      <c r="BK55" s="44"/>
      <c r="BL55" s="44"/>
      <c r="BM55" s="44"/>
      <c r="BN55" s="44"/>
      <c r="BO55" s="44"/>
      <c r="BP55" s="44"/>
      <c r="BQ55" s="44"/>
      <c r="BR55" s="44"/>
    </row>
    <row r="56" spans="2:70" ht="6.65" hidden="1" customHeight="1" thickBot="1" x14ac:dyDescent="0.4">
      <c r="B56" s="61"/>
      <c r="C56" s="61"/>
      <c r="D56" s="61"/>
      <c r="E56" s="10"/>
      <c r="F56" s="11"/>
      <c r="G56" s="11"/>
      <c r="H56" s="11"/>
      <c r="I56" s="11"/>
      <c r="J56" s="11"/>
      <c r="K56" s="12"/>
      <c r="L56" s="11"/>
      <c r="M56" s="11"/>
      <c r="N56" s="11"/>
      <c r="O56" s="8"/>
      <c r="Q56" s="8"/>
      <c r="R56" s="45"/>
      <c r="S56" s="59"/>
    </row>
    <row r="57" spans="2:70" ht="15" hidden="1" customHeight="1" x14ac:dyDescent="0.35">
      <c r="B57" s="61"/>
      <c r="C57" s="61"/>
      <c r="D57" s="61"/>
      <c r="E57" s="261" t="str">
        <f>LOADER!$I$63</f>
        <v>Nemzetközi előhívószám</v>
      </c>
      <c r="F57" s="262" t="str">
        <f>LOADER!$D$34</f>
        <v>E-mail cím</v>
      </c>
      <c r="G57" s="262"/>
      <c r="H57" s="262"/>
      <c r="I57" s="262"/>
      <c r="J57" s="262"/>
      <c r="K57" s="262" t="str">
        <f>LOADER!$D$34</f>
        <v>E-mail cím</v>
      </c>
      <c r="L57" s="263"/>
      <c r="M57" s="258"/>
      <c r="N57" s="259"/>
      <c r="O57" s="259"/>
      <c r="P57" s="259"/>
      <c r="Q57" s="259"/>
      <c r="R57" s="259"/>
      <c r="S57" s="259"/>
      <c r="T57" s="259"/>
      <c r="U57" s="259"/>
      <c r="V57" s="259"/>
      <c r="W57" s="259"/>
      <c r="X57" s="259"/>
      <c r="Y57" s="259"/>
      <c r="Z57" s="259"/>
      <c r="AA57" s="259"/>
      <c r="AB57" s="259"/>
      <c r="AC57" s="259"/>
      <c r="AD57" s="259"/>
      <c r="AE57" s="259"/>
      <c r="AF57" s="259"/>
      <c r="AG57" s="259"/>
      <c r="AH57" s="259"/>
      <c r="AI57" s="260"/>
      <c r="AJ57" s="219"/>
      <c r="AK57" s="95" t="str">
        <f>LOADER!$I$136</f>
        <v>például +36</v>
      </c>
    </row>
    <row r="58" spans="2:70" ht="15" hidden="1" customHeight="1" x14ac:dyDescent="0.35">
      <c r="B58" s="61"/>
      <c r="C58" s="61"/>
      <c r="D58" s="61"/>
      <c r="E58" s="252" t="str">
        <f>LOADER!$I$83</f>
        <v>Körzetszám és telefonszám</v>
      </c>
      <c r="F58" s="253" t="str">
        <f>LOADER!$D$34</f>
        <v>E-mail cím</v>
      </c>
      <c r="G58" s="253"/>
      <c r="H58" s="253"/>
      <c r="I58" s="253"/>
      <c r="J58" s="253"/>
      <c r="K58" s="253" t="str">
        <f>LOADER!$D$34</f>
        <v>E-mail cím</v>
      </c>
      <c r="L58" s="254"/>
      <c r="M58" s="255"/>
      <c r="N58" s="256"/>
      <c r="O58" s="256"/>
      <c r="P58" s="256"/>
      <c r="Q58" s="256"/>
      <c r="R58" s="256"/>
      <c r="S58" s="256"/>
      <c r="T58" s="256"/>
      <c r="U58" s="256"/>
      <c r="V58" s="256"/>
      <c r="W58" s="256"/>
      <c r="X58" s="256"/>
      <c r="Y58" s="256"/>
      <c r="Z58" s="256"/>
      <c r="AA58" s="256"/>
      <c r="AB58" s="256"/>
      <c r="AC58" s="256"/>
      <c r="AD58" s="256"/>
      <c r="AE58" s="256"/>
      <c r="AF58" s="256"/>
      <c r="AG58" s="256"/>
      <c r="AH58" s="256"/>
      <c r="AI58" s="257"/>
      <c r="AJ58" s="219"/>
    </row>
    <row r="59" spans="2:70" ht="15" hidden="1" customHeight="1" x14ac:dyDescent="0.35">
      <c r="B59" s="61"/>
      <c r="C59" s="61"/>
      <c r="D59" s="61"/>
      <c r="E59" s="252" t="str">
        <f>LOADER!$I$59</f>
        <v>Cégnév / Vezetéknév és keresztnév</v>
      </c>
      <c r="F59" s="253"/>
      <c r="G59" s="253"/>
      <c r="H59" s="253"/>
      <c r="I59" s="253"/>
      <c r="J59" s="253"/>
      <c r="K59" s="253"/>
      <c r="L59" s="254"/>
      <c r="M59" s="255"/>
      <c r="N59" s="256"/>
      <c r="O59" s="256"/>
      <c r="P59" s="256"/>
      <c r="Q59" s="256"/>
      <c r="R59" s="256"/>
      <c r="S59" s="256"/>
      <c r="T59" s="256"/>
      <c r="U59" s="256"/>
      <c r="V59" s="256"/>
      <c r="W59" s="256"/>
      <c r="X59" s="256"/>
      <c r="Y59" s="256"/>
      <c r="Z59" s="256"/>
      <c r="AA59" s="256"/>
      <c r="AB59" s="256"/>
      <c r="AC59" s="256"/>
      <c r="AD59" s="256"/>
      <c r="AE59" s="256"/>
      <c r="AF59" s="256"/>
      <c r="AG59" s="256"/>
      <c r="AH59" s="256"/>
      <c r="AI59" s="257"/>
      <c r="AJ59" s="219"/>
    </row>
    <row r="60" spans="2:70" ht="15" hidden="1" customHeight="1" x14ac:dyDescent="0.35">
      <c r="B60" s="61"/>
      <c r="C60" s="61"/>
      <c r="D60" s="61"/>
      <c r="E60" s="235" t="str">
        <f>LOADER!$I$64</f>
        <v>Utca és házszám</v>
      </c>
      <c r="F60" s="236"/>
      <c r="G60" s="236"/>
      <c r="H60" s="236"/>
      <c r="I60" s="236"/>
      <c r="J60" s="236"/>
      <c r="K60" s="236"/>
      <c r="L60" s="264"/>
      <c r="M60" s="255"/>
      <c r="N60" s="256"/>
      <c r="O60" s="256"/>
      <c r="P60" s="256"/>
      <c r="Q60" s="256"/>
      <c r="R60" s="256"/>
      <c r="S60" s="256"/>
      <c r="T60" s="256"/>
      <c r="U60" s="256"/>
      <c r="V60" s="256"/>
      <c r="W60" s="256"/>
      <c r="X60" s="256"/>
      <c r="Y60" s="256"/>
      <c r="Z60" s="256"/>
      <c r="AA60" s="256"/>
      <c r="AB60" s="256"/>
      <c r="AC60" s="256"/>
      <c r="AD60" s="256"/>
      <c r="AE60" s="256"/>
      <c r="AF60" s="256"/>
      <c r="AG60" s="256"/>
      <c r="AH60" s="256"/>
      <c r="AI60" s="257"/>
      <c r="AJ60" s="219"/>
    </row>
    <row r="61" spans="2:70" ht="15" hidden="1" customHeight="1" x14ac:dyDescent="0.35">
      <c r="B61" s="61"/>
      <c r="C61" s="61"/>
      <c r="D61" s="61"/>
      <c r="E61" s="252" t="str">
        <f>LOADER!$D$42</f>
        <v>Irányítószám</v>
      </c>
      <c r="F61" s="253"/>
      <c r="G61" s="253"/>
      <c r="H61" s="253"/>
      <c r="I61" s="253"/>
      <c r="J61" s="253"/>
      <c r="K61" s="253"/>
      <c r="L61" s="254"/>
      <c r="M61" s="255"/>
      <c r="N61" s="256"/>
      <c r="O61" s="256"/>
      <c r="P61" s="256"/>
      <c r="Q61" s="256"/>
      <c r="R61" s="256"/>
      <c r="S61" s="256"/>
      <c r="T61" s="256"/>
      <c r="U61" s="256"/>
      <c r="V61" s="256"/>
      <c r="W61" s="256"/>
      <c r="X61" s="256"/>
      <c r="Y61" s="256"/>
      <c r="Z61" s="256"/>
      <c r="AA61" s="256"/>
      <c r="AB61" s="256"/>
      <c r="AC61" s="256"/>
      <c r="AD61" s="256"/>
      <c r="AE61" s="256"/>
      <c r="AF61" s="256"/>
      <c r="AG61" s="256"/>
      <c r="AH61" s="256"/>
      <c r="AI61" s="257"/>
      <c r="AJ61" s="219"/>
    </row>
    <row r="62" spans="2:70" ht="15" hidden="1" customHeight="1" x14ac:dyDescent="0.35">
      <c r="B62" s="61"/>
      <c r="C62" s="61"/>
      <c r="D62" s="61"/>
      <c r="E62" s="235" t="str">
        <f>LOADER!$D$37</f>
        <v>Város</v>
      </c>
      <c r="F62" s="236"/>
      <c r="G62" s="236"/>
      <c r="H62" s="236"/>
      <c r="I62" s="236"/>
      <c r="J62" s="236"/>
      <c r="K62" s="236"/>
      <c r="L62" s="264"/>
      <c r="M62" s="255"/>
      <c r="N62" s="256"/>
      <c r="O62" s="256"/>
      <c r="P62" s="256"/>
      <c r="Q62" s="256"/>
      <c r="R62" s="256"/>
      <c r="S62" s="256"/>
      <c r="T62" s="256"/>
      <c r="U62" s="256"/>
      <c r="V62" s="256"/>
      <c r="W62" s="256"/>
      <c r="X62" s="256"/>
      <c r="Y62" s="256"/>
      <c r="Z62" s="256"/>
      <c r="AA62" s="256"/>
      <c r="AB62" s="256"/>
      <c r="AC62" s="256"/>
      <c r="AD62" s="256"/>
      <c r="AE62" s="256"/>
      <c r="AF62" s="256"/>
      <c r="AG62" s="256"/>
      <c r="AH62" s="256"/>
      <c r="AI62" s="257"/>
      <c r="AJ62" s="219"/>
    </row>
    <row r="63" spans="2:70" ht="15" hidden="1" customHeight="1" thickBot="1" x14ac:dyDescent="0.4">
      <c r="B63" s="61"/>
      <c r="C63" s="61"/>
      <c r="D63" s="61"/>
      <c r="E63" s="246" t="str">
        <f>LOADER!$I$65</f>
        <v>Ország</v>
      </c>
      <c r="F63" s="247" t="str">
        <f>LOADER!$D$34</f>
        <v>E-mail cím</v>
      </c>
      <c r="G63" s="247"/>
      <c r="H63" s="247"/>
      <c r="I63" s="247"/>
      <c r="J63" s="247"/>
      <c r="K63" s="247" t="str">
        <f>LOADER!$D$34</f>
        <v>E-mail cím</v>
      </c>
      <c r="L63" s="248"/>
      <c r="M63" s="249"/>
      <c r="N63" s="250"/>
      <c r="O63" s="250"/>
      <c r="P63" s="250"/>
      <c r="Q63" s="250"/>
      <c r="R63" s="250"/>
      <c r="S63" s="250"/>
      <c r="T63" s="250"/>
      <c r="U63" s="250"/>
      <c r="V63" s="250"/>
      <c r="W63" s="250"/>
      <c r="X63" s="250"/>
      <c r="Y63" s="250"/>
      <c r="Z63" s="250"/>
      <c r="AA63" s="250"/>
      <c r="AB63" s="250"/>
      <c r="AC63" s="250"/>
      <c r="AD63" s="250"/>
      <c r="AE63" s="250"/>
      <c r="AF63" s="250"/>
      <c r="AG63" s="250"/>
      <c r="AH63" s="250"/>
      <c r="AI63" s="251"/>
      <c r="AJ63" s="217"/>
    </row>
    <row r="64" spans="2:70" ht="7.15" customHeight="1" x14ac:dyDescent="0.35">
      <c r="B64" s="21"/>
      <c r="C64" s="21"/>
      <c r="D64" s="21"/>
      <c r="E64" s="14"/>
      <c r="F64" s="14"/>
      <c r="G64" s="14"/>
      <c r="H64" s="14"/>
      <c r="I64" s="14"/>
      <c r="J64" s="14"/>
      <c r="K64" s="14"/>
      <c r="L64" s="14"/>
      <c r="M64" s="14"/>
      <c r="N64" s="14"/>
      <c r="O64" s="14"/>
      <c r="P64" s="14"/>
      <c r="Q64" s="14"/>
    </row>
    <row r="65" spans="2:70" ht="9.75" customHeight="1" thickBot="1" x14ac:dyDescent="0.4">
      <c r="B65" s="21"/>
      <c r="C65" s="21"/>
      <c r="D65" s="21"/>
      <c r="E65" s="14"/>
      <c r="F65" s="14"/>
      <c r="G65" s="14"/>
      <c r="H65" s="14"/>
      <c r="I65" s="14"/>
      <c r="J65" s="14"/>
      <c r="K65" s="14"/>
      <c r="L65" s="14"/>
      <c r="M65" s="14"/>
      <c r="N65" s="14"/>
      <c r="O65" s="14"/>
      <c r="P65" s="14"/>
      <c r="Q65" s="14"/>
    </row>
    <row r="66" spans="2:70" s="3" customFormat="1" ht="23.5" thickBot="1" x14ac:dyDescent="0.55000000000000004">
      <c r="B66" s="1"/>
      <c r="C66" s="1"/>
      <c r="D66" s="1"/>
      <c r="E66" s="305" t="str">
        <f>LOADER!$I$39</f>
        <v>OMV Kártya ügyfél adatok</v>
      </c>
      <c r="F66" s="306"/>
      <c r="G66" s="306"/>
      <c r="H66" s="306"/>
      <c r="I66" s="307"/>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162"/>
      <c r="BI66" s="43"/>
      <c r="BJ66" s="43"/>
      <c r="BK66" s="43"/>
      <c r="BL66" s="43"/>
      <c r="BM66" s="43"/>
      <c r="BN66" s="43"/>
      <c r="BO66" s="43"/>
      <c r="BP66" s="43"/>
      <c r="BQ66" s="43"/>
      <c r="BR66" s="43"/>
    </row>
    <row r="67" spans="2:70"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162"/>
      <c r="BI67" s="43"/>
      <c r="BJ67" s="43"/>
      <c r="BK67" s="43"/>
      <c r="BL67" s="43"/>
      <c r="BM67" s="43"/>
      <c r="BN67" s="43"/>
      <c r="BO67" s="43"/>
      <c r="BP67" s="43"/>
      <c r="BQ67" s="43"/>
      <c r="BR67" s="43"/>
    </row>
    <row r="68" spans="2:70" s="3" customFormat="1" ht="15" customHeight="1" x14ac:dyDescent="0.35">
      <c r="B68" s="1"/>
      <c r="C68" s="1"/>
      <c r="D68" s="1"/>
      <c r="E68" s="261" t="str">
        <f>LOADER!$I$29</f>
        <v>Kártyakibocsátó</v>
      </c>
      <c r="F68" s="262"/>
      <c r="G68" s="262"/>
      <c r="H68" s="263"/>
      <c r="I68" s="107">
        <f>LOADER!$L$8</f>
        <v>710105</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162"/>
      <c r="BI68" s="43"/>
      <c r="BJ68" s="43"/>
      <c r="BK68" s="43"/>
      <c r="BL68" s="43"/>
      <c r="BM68" s="43"/>
      <c r="BN68" s="43"/>
      <c r="BO68" s="43"/>
      <c r="BP68" s="43"/>
      <c r="BQ68" s="43"/>
      <c r="BR68" s="43"/>
    </row>
    <row r="69" spans="2:70" s="3" customFormat="1" ht="16.5" customHeight="1" thickBot="1" x14ac:dyDescent="0.4">
      <c r="B69" s="1"/>
      <c r="C69" s="1"/>
      <c r="D69" s="1"/>
      <c r="E69" s="289" t="str">
        <f>LOADER!$I$31</f>
        <v>Ügyfélszám</v>
      </c>
      <c r="F69" s="290"/>
      <c r="G69" s="290"/>
      <c r="H69" s="304"/>
      <c r="I69" s="77"/>
      <c r="J69" s="9" t="str">
        <f>LOADER!$I$32</f>
        <v>7-12. számjegy a kártyán, nullák nélkül az elején</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162"/>
      <c r="BI69" s="43"/>
      <c r="BJ69" s="43"/>
      <c r="BK69" s="43"/>
      <c r="BL69" s="43"/>
      <c r="BM69" s="43"/>
      <c r="BN69" s="43"/>
      <c r="BO69" s="43"/>
      <c r="BP69" s="43"/>
      <c r="BQ69" s="43"/>
      <c r="BR69" s="43"/>
    </row>
    <row r="70" spans="2:70"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162"/>
      <c r="BI70" s="43"/>
      <c r="BJ70" s="43"/>
      <c r="BK70" s="43"/>
      <c r="BL70" s="43"/>
      <c r="BM70" s="43"/>
      <c r="BN70" s="43"/>
      <c r="BO70" s="43"/>
      <c r="BP70" s="43"/>
      <c r="BQ70" s="43"/>
      <c r="BR70" s="43"/>
    </row>
    <row r="71" spans="2:70" ht="16.5" customHeight="1" thickBot="1" x14ac:dyDescent="0.4">
      <c r="B71" s="21"/>
      <c r="C71" s="21"/>
      <c r="D71" s="21"/>
      <c r="E71" s="14"/>
      <c r="F71" s="14"/>
      <c r="G71" s="14"/>
      <c r="H71" s="14"/>
      <c r="I71" s="14"/>
      <c r="J71" s="14"/>
      <c r="K71" s="14"/>
      <c r="L71" s="14"/>
      <c r="M71" s="14"/>
      <c r="N71" s="14"/>
      <c r="O71" s="14"/>
      <c r="P71" s="14"/>
      <c r="Q71" s="14"/>
    </row>
    <row r="72" spans="2:70" s="15" customFormat="1" ht="45.65" customHeight="1" thickBot="1" x14ac:dyDescent="0.3">
      <c r="B72" s="22"/>
      <c r="C72" s="22"/>
      <c r="D72" s="22"/>
      <c r="E72" s="308" t="str">
        <f>LOADER!$I$25</f>
        <v>Jármű</v>
      </c>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211"/>
      <c r="AK72" s="303" t="str">
        <f>LOADER!I91</f>
        <v xml:space="preserve">Szolgáltatások </v>
      </c>
      <c r="AL72" s="303"/>
      <c r="AM72" s="303"/>
      <c r="AN72" s="303"/>
      <c r="AO72" s="303"/>
      <c r="AP72" s="303"/>
      <c r="AQ72" s="303"/>
      <c r="AR72" s="303"/>
      <c r="AS72" s="303"/>
      <c r="AT72" s="303"/>
      <c r="AU72" s="303"/>
      <c r="AV72" s="303"/>
      <c r="AW72" s="303"/>
      <c r="AX72" s="303"/>
      <c r="AY72" s="303"/>
      <c r="AZ72" s="303"/>
      <c r="BA72" s="303"/>
      <c r="BB72" s="303"/>
      <c r="BC72" s="184"/>
      <c r="BD72" s="198"/>
      <c r="BE72" s="198"/>
      <c r="BF72" s="228"/>
      <c r="BG72" s="212"/>
      <c r="BH72" s="160" t="str">
        <f>LOADER!I126</f>
        <v>Tulajdonjog</v>
      </c>
      <c r="BI72" s="47"/>
      <c r="BJ72" s="47"/>
      <c r="BK72" s="47"/>
      <c r="BL72" s="47"/>
      <c r="BM72" s="47"/>
      <c r="BN72" s="47"/>
      <c r="BO72" s="47"/>
      <c r="BP72" s="47"/>
      <c r="BQ72" s="47"/>
      <c r="BR72" s="47"/>
    </row>
    <row r="73" spans="2:70" s="11" customFormat="1" ht="90" customHeight="1" x14ac:dyDescent="0.25">
      <c r="B73" s="23"/>
      <c r="C73" s="23"/>
      <c r="D73" s="23"/>
      <c r="E73" s="300" t="str">
        <f>LOADER!$D$59</f>
        <v>OMV üzemanyagkártya száma</v>
      </c>
      <c r="F73" s="302"/>
      <c r="G73" s="104" t="s">
        <v>1479</v>
      </c>
      <c r="H73" s="104" t="str">
        <f>LOADER!$D$49</f>
        <v>Rendszám</v>
      </c>
      <c r="I73" s="104" t="str">
        <f>LOADER!$D$48</f>
        <v>Országkód</v>
      </c>
      <c r="J73" s="104" t="str">
        <f>LOADER!I82</f>
        <v>Járműkategória</v>
      </c>
      <c r="K73" s="104" t="str">
        <f>LOADER!$D$52</f>
        <v>Károsanyag-kibocsátási besorolás</v>
      </c>
      <c r="L73" s="104" t="str">
        <f>LOADER!$D$50</f>
        <v>A jármű (vontató) tengelyeinek száma</v>
      </c>
      <c r="M73" s="104" t="str">
        <f>LOADER!$D$54</f>
        <v>A jármű (vontató) és a vontatmány együttes össztömege</v>
      </c>
      <c r="N73" s="104" t="str">
        <f>LOADER!$D$53</f>
        <v>A jármű (vontató) megengedett legnagyobb össztömege</v>
      </c>
      <c r="O73" s="104" t="str">
        <f>LOADER!I105</f>
        <v>Saját tömeg</v>
      </c>
      <c r="P73" s="104" t="str">
        <f>LOADER!$I$104</f>
        <v>Üzemanyag</v>
      </c>
      <c r="Q73" s="104" t="str">
        <f>LOADER!$I$84</f>
        <v>Jármű hossza</v>
      </c>
      <c r="R73" s="104" t="str">
        <f>LOADER!$I$85</f>
        <v>Jármű szélessége</v>
      </c>
      <c r="S73" s="104" t="str">
        <f>LOADER!I86</f>
        <v>Jármű magassága</v>
      </c>
      <c r="T73" s="104" t="str">
        <f>LOADER!$I$87</f>
        <v>Magasság az első tengelyen</v>
      </c>
      <c r="U73" s="104" t="str">
        <f>LOADER!$I$88</f>
        <v>Kerék típusa</v>
      </c>
      <c r="V73" s="104" t="str">
        <f>LOADER!I138</f>
        <v>Együttes tömeg</v>
      </c>
      <c r="W73" s="104" t="str">
        <f>LOADER!I140</f>
        <v>Első nyilvántartásba vétel időpontja</v>
      </c>
      <c r="X73" s="104" t="str">
        <f>LOADER!I148</f>
        <v>CO₂-kibocsátási osztály</v>
      </c>
      <c r="Y73" s="104" t="str">
        <f>LOADER!I144</f>
        <v>Kabin típusa - hálófülke [igen/nem]</v>
      </c>
      <c r="Z73" s="104" t="str">
        <f>LOADER!I146</f>
        <v>P.1: hengerűrtartalom (cm3)</v>
      </c>
      <c r="AA73" s="104" t="str">
        <f>LOADER!I139</f>
        <v>Üzemanyagtartály kapacitás</v>
      </c>
      <c r="AB73" s="104" t="str">
        <f>LOADER!$I$172</f>
        <v>Gyártási év</v>
      </c>
      <c r="AC73" s="104" t="str">
        <f>LOADER!I141</f>
        <v>CO₂-kibocsátás g/t-km-ban (g/km-ban helytelen)</v>
      </c>
      <c r="AD73" s="104" t="str">
        <f>LOADER!I142</f>
        <v>Gépjármű(al)csoport</v>
      </c>
      <c r="AE73" s="104" t="str">
        <f>LOADER!I143</f>
        <v>Alváz típusa</v>
      </c>
      <c r="AF73" s="104" t="str">
        <f>LOADER!I145</f>
        <v>Legnagyobb leadott teljesítmény (kW)</v>
      </c>
      <c r="AG73" s="104" t="str">
        <f>LOADER!I147</f>
        <v>Hajtott tengelyek száma</v>
      </c>
      <c r="AH73" s="104" t="str">
        <f>LOADER!$I$89</f>
        <v>Járműazonosító szám (alvázszám)</v>
      </c>
      <c r="AI73" s="104" t="str">
        <f>LOADER!$I$90</f>
        <v>Részecskeszűrő kategóriája</v>
      </c>
      <c r="AJ73" s="104" t="str">
        <f>LOADER!$I$169</f>
        <v>Jármű modell</v>
      </c>
      <c r="AK73" s="104" t="str">
        <f>LOADER!I113</f>
        <v>Olaszország TELEPASS</v>
      </c>
      <c r="AL73" s="104" t="str">
        <f>LOADER!$I$92</f>
        <v xml:space="preserve">TIS-PL Franciaország </v>
      </c>
      <c r="AM73" s="104" t="str">
        <f>LOADER!$I$93</f>
        <v xml:space="preserve">VIA-T Spanyolország </v>
      </c>
      <c r="AN73" s="104" t="str">
        <f>LOADER!$I$94</f>
        <v xml:space="preserve">VIAVERDE Portugália </v>
      </c>
      <c r="AO73" s="104" t="str">
        <f>LOADER!$I$95</f>
        <v xml:space="preserve">GO Ausztria </v>
      </c>
      <c r="AP73" s="104" t="str">
        <f>LOADER!$I$96</f>
        <v xml:space="preserve">Lengyelország 
(A4 autópálya) </v>
      </c>
      <c r="AQ73" s="104" t="str">
        <f>LOADER!$I$98</f>
        <v xml:space="preserve">Németország </v>
      </c>
      <c r="AR73" s="104" t="str">
        <f>LOADER!$I$97</f>
        <v>Belgium</v>
      </c>
      <c r="AS73" s="104" t="str">
        <f>LOADER!$I$99</f>
        <v xml:space="preserve">Skandinávia </v>
      </c>
      <c r="AT73" s="104" t="str">
        <f>LOADER!$I$101</f>
        <v xml:space="preserve">Svájc </v>
      </c>
      <c r="AU73" s="104" t="str">
        <f>LOADER!$I$100</f>
        <v>Bulgária</v>
      </c>
      <c r="AV73" s="104" t="str">
        <f>LOADER!$I$137</f>
        <v>Lengyelország KAS</v>
      </c>
      <c r="AW73" s="300" t="str">
        <f>LOADER!$I$102</f>
        <v>Kedvezmény lehetősége TIS-PL Franciaország</v>
      </c>
      <c r="AX73" s="301"/>
      <c r="AY73" s="301"/>
      <c r="AZ73" s="301"/>
      <c r="BA73" s="301"/>
      <c r="BB73" s="302"/>
      <c r="BC73" s="183" t="str">
        <f>LOADER!$I$165</f>
        <v>Horvátország</v>
      </c>
      <c r="BD73" s="197" t="str">
        <f>LOADER!$I$166</f>
        <v>Szlovénia</v>
      </c>
      <c r="BE73" s="197" t="str">
        <f>LOADER!$I$167</f>
        <v>Szlovákia</v>
      </c>
      <c r="BF73" s="227" t="str">
        <f>LOADER!$I$175</f>
        <v>Dánia EETS</v>
      </c>
      <c r="BG73" s="210" t="str">
        <f>LOADER!$I$168</f>
        <v>Magyarország</v>
      </c>
      <c r="BH73" s="153"/>
      <c r="BI73" s="48"/>
      <c r="BJ73" s="48"/>
      <c r="BK73" s="48"/>
      <c r="BL73" s="48"/>
      <c r="BM73" s="48"/>
      <c r="BN73" s="48"/>
      <c r="BO73" s="48"/>
      <c r="BP73" s="48"/>
      <c r="BQ73" s="48"/>
      <c r="BR73" s="48"/>
    </row>
    <row r="74" spans="2:70" s="16" customFormat="1" ht="158" customHeight="1" thickBot="1" x14ac:dyDescent="0.3">
      <c r="B74" s="24"/>
      <c r="C74" s="24"/>
      <c r="D74" s="24"/>
      <c r="E74" s="105" t="str">
        <f>LOADER!I47</f>
        <v>A kártyára nyomtatott 7101xxxxxxxxxxxxxxxx szám utolsó 6 számjegye</v>
      </c>
      <c r="F74" s="105" t="str">
        <f>LOADER!I50</f>
        <v>Teljes kártyaszám (18 számjegy) - automatikus mező</v>
      </c>
      <c r="G74" s="105" t="str">
        <f>LOADER!I112</f>
        <v>Utolsó 9 számjegy dombornyomással az OBU-n</v>
      </c>
      <c r="H74" s="105" t="str">
        <f>LOADER!F49</f>
        <v>a rendszámtáblán szereplő rendszámnak pontosan meg kell egyeznie a gépjárműhöz tartozó forgalmi engedélyen feltüntetett rendszámmal (pl. kötőjelek, speciális karakterek és szóközök használata).</v>
      </c>
      <c r="I74" s="105" t="str">
        <f>LOADER!$F$48</f>
        <v>ISO formátum (3166, alfa-2) Magyarország esetében ISO 3166-2: HU</v>
      </c>
      <c r="J74" s="105" t="str">
        <f>LOADER!$F$56</f>
        <v>J a forgalmi engedélyből</v>
      </c>
      <c r="K74" s="105" t="str">
        <f>LOADER!$D$55</f>
        <v>OLASZ ÚTDÍJ IGÉNYLÉSE ESETÉN KÖTELEZŐ</v>
      </c>
      <c r="L74" s="105" t="str">
        <f>LOADER!$F$50</f>
        <v>Certificate of Conformity (COC) dokumentum, 1.pont.
2 tengely - 2
3 tengely - 3
4 tengely - 4
5 tengely - 5
6 tengely - 6
7 tengely - 7</v>
      </c>
      <c r="M74" s="105" t="str">
        <f>LOADER!$F$54</f>
        <v>A jármű adattábláján található legnagyobb súlyérték; vagy 16.4. pont a COC dokumentumban [kg]</v>
      </c>
      <c r="N74" s="105" t="str">
        <f>LOADER!$F$53</f>
        <v>F.2 a forgalmi engedélyből (magyar jármű esetén F.1 a forgalmi engedélyből) [kg]</v>
      </c>
      <c r="O74" s="105" t="str">
        <f>LOADER!$F$55</f>
        <v>G a forgalmi engedélyből [kg]</v>
      </c>
      <c r="P74" s="105" t="str">
        <f>LOADER!I164</f>
        <v>P.3 a forgalmi engedélyből
Gázolaj - 1
Egyéb üzemanyag - 2</v>
      </c>
      <c r="Q74" s="105" t="str">
        <f>LOADER!$F$44</f>
        <v>P49 a járműdokumentumokból [mm]</v>
      </c>
      <c r="R74" s="105" t="str">
        <f>LOADER!$F$45</f>
        <v>Q49 a járműdokumentumokból [mm]</v>
      </c>
      <c r="S74" s="105" t="str">
        <f>LOADER!$F$46</f>
        <v>R49 a járműdokumentumokból [mm]</v>
      </c>
      <c r="T74" s="105" t="str">
        <f>LOADER!$F$40</f>
        <v>S49 a járműdokumentumokból</v>
      </c>
      <c r="U74" s="105" t="str">
        <f>LOADER!$F$41</f>
        <v>T49 a járműdokumentumokból</v>
      </c>
      <c r="V74" s="105" t="str">
        <f>LOADER!I152</f>
        <v>F.1 a forgalmi engedélyből [kg]</v>
      </c>
      <c r="W74" s="179" t="str">
        <f>LOADER!I154&amp;LOADER!I163</f>
        <v>B a forgalmi engedélyből [nn-hh-éééé]</v>
      </c>
      <c r="X74" s="105" t="str">
        <f>LOADER!I162</f>
        <v>V.10 a forgalmi engedélyből</v>
      </c>
      <c r="Y74" s="105" t="str">
        <f>LOADER!I158</f>
        <v>1.1.13 (Customer Information File, CIF)</v>
      </c>
      <c r="Z74" s="105" t="str">
        <f>LOADER!I160</f>
        <v>P.1 a forgalmi engedélyből [cm3]</v>
      </c>
      <c r="AA74" s="105" t="str">
        <f>LOADER!I153</f>
        <v>W a forgalmi engedélyből [l/kg]</v>
      </c>
      <c r="AB74" s="105" t="str">
        <f>LOADER!$I$173</f>
        <v>0.11 COC
[GGGG]</v>
      </c>
      <c r="AC74" s="105" t="str">
        <f>LOADER!I155</f>
        <v>V.7 a forgalmi engedélyből; 49.5 (COC); 2.3 (CIF)</v>
      </c>
      <c r="AD74" s="105" t="str">
        <f>LOADER!I156</f>
        <v>49.7 (COC); 1.1.15 (CIF)</v>
      </c>
      <c r="AE74" s="105" t="str">
        <f>LOADER!I157</f>
        <v>J.2 a forgalmi engedélyből; 38 (COC)</v>
      </c>
      <c r="AF74" s="105" t="str">
        <f>LOADER!I159</f>
        <v>P.2 a forgalmi engedélyből; 27.1 (COC); 1.2.1 (CIF) [kW]</v>
      </c>
      <c r="AG74" s="105" t="str">
        <f>LOADER!I161</f>
        <v>L.1 a forgalmi engedélyből; 3 (COC)</v>
      </c>
      <c r="AH74" s="105" t="str">
        <f>LOADER!$F$36</f>
        <v>E a forgalmi engedélyből
(kötelező német vagy magyar útdíj aktiválása esetén)</v>
      </c>
      <c r="AI74" s="105" t="str">
        <f>LOADER!$F$37</f>
        <v>Kötelező információ olyan járművek esetében, amelyekben részecskeszűrő van felszerelve.</v>
      </c>
      <c r="AJ74" s="105" t="str">
        <f>LOADER!$H$174</f>
        <v>0.1 COC</v>
      </c>
      <c r="AK74" s="105"/>
      <c r="AL74" s="105"/>
      <c r="AM74" s="105"/>
      <c r="AN74" s="105"/>
      <c r="AO74" s="105"/>
      <c r="AP74" s="105"/>
      <c r="AQ74" s="105" t="str">
        <f>LOADER!$I$177</f>
        <v>csak olyan nehéz tehergépjárművekre, amelyek megengedett legnagyobb össztömege &gt; 3.5 tonna</v>
      </c>
      <c r="AR74" s="105" t="str">
        <f>LOADER!$I$177</f>
        <v>csak olyan nehéz tehergépjárművekre, amelyek megengedett legnagyobb össztömege &gt; 3.5 tonna</v>
      </c>
      <c r="AS74" s="105"/>
      <c r="AT74" s="105" t="str">
        <f>LOADER!$I$177</f>
        <v>csak olyan nehéz tehergépjárművekre, amelyek megengedett legnagyobb össztömege &gt; 3.5 tonna</v>
      </c>
      <c r="AU74" s="105"/>
      <c r="AV74" s="105"/>
      <c r="AW74" s="105" t="str">
        <f>LOADER!$I$103</f>
        <v xml:space="preserve">Mindegyik 
(APPR + AREA + SANEF + SAPN) </v>
      </c>
      <c r="AX74" s="105" t="s">
        <v>1466</v>
      </c>
      <c r="AY74" s="105" t="s">
        <v>1209</v>
      </c>
      <c r="AZ74" s="105" t="s">
        <v>1210</v>
      </c>
      <c r="BA74" s="105" t="s">
        <v>1211</v>
      </c>
      <c r="BB74" s="105" t="s">
        <v>1212</v>
      </c>
      <c r="BC74" s="105"/>
      <c r="BD74" s="105"/>
      <c r="BE74" s="105"/>
      <c r="BF74" s="105" t="str">
        <f>LOADER!$I$176</f>
        <v>csak olyan nehéz tehergépjárművekre, amelyek megengedett legnagyobb össztömege ≥ 12 tonna</v>
      </c>
      <c r="BG74" s="105"/>
      <c r="BH74" s="154"/>
      <c r="BI74" s="49"/>
      <c r="BJ74" s="49"/>
      <c r="BK74" s="49"/>
      <c r="BL74" s="49"/>
      <c r="BM74" s="49"/>
      <c r="BN74" s="49"/>
      <c r="BO74" s="49"/>
      <c r="BP74" s="49"/>
      <c r="BQ74" s="49"/>
      <c r="BR74" s="49"/>
    </row>
    <row r="75" spans="2:70"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17"/>
      <c r="W75" s="221"/>
      <c r="X75" s="196"/>
      <c r="Y75" s="180"/>
      <c r="Z75" s="180"/>
      <c r="AA75" s="79"/>
      <c r="AB75" s="224"/>
      <c r="AC75" s="231"/>
      <c r="AD75" s="79"/>
      <c r="AE75" s="180" t="s">
        <v>874</v>
      </c>
      <c r="AF75" s="180"/>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152"/>
    </row>
    <row r="76" spans="2:70"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18"/>
      <c r="W76" s="222"/>
      <c r="X76" s="81"/>
      <c r="Y76" s="181"/>
      <c r="Z76" s="181"/>
      <c r="AA76" s="81"/>
      <c r="AB76" s="225"/>
      <c r="AC76" s="232"/>
      <c r="AD76" s="81"/>
      <c r="AE76" s="181"/>
      <c r="AF76" s="181"/>
      <c r="AG76" s="181"/>
      <c r="AH76" s="215"/>
      <c r="AI76" s="109"/>
      <c r="AJ76" s="22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164"/>
    </row>
    <row r="77" spans="2:70"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18"/>
      <c r="W77" s="222"/>
      <c r="X77" s="81"/>
      <c r="Y77" s="181"/>
      <c r="Z77" s="181"/>
      <c r="AA77" s="81"/>
      <c r="AB77" s="225"/>
      <c r="AC77" s="232"/>
      <c r="AD77" s="81"/>
      <c r="AE77" s="181"/>
      <c r="AF77" s="181"/>
      <c r="AG77" s="181"/>
      <c r="AH77" s="215"/>
      <c r="AI77" s="109"/>
      <c r="AJ77" s="22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164"/>
    </row>
    <row r="78" spans="2:70"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18"/>
      <c r="W78" s="222"/>
      <c r="X78" s="81"/>
      <c r="Y78" s="181"/>
      <c r="Z78" s="181"/>
      <c r="AA78" s="81"/>
      <c r="AB78" s="225"/>
      <c r="AC78" s="232"/>
      <c r="AD78" s="81"/>
      <c r="AE78" s="181"/>
      <c r="AF78" s="181"/>
      <c r="AG78" s="181"/>
      <c r="AH78" s="215"/>
      <c r="AI78" s="109"/>
      <c r="AJ78" s="22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164"/>
    </row>
    <row r="79" spans="2:70"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18"/>
      <c r="W79" s="222"/>
      <c r="X79" s="81"/>
      <c r="Y79" s="181"/>
      <c r="Z79" s="181"/>
      <c r="AA79" s="81"/>
      <c r="AB79" s="225"/>
      <c r="AC79" s="232"/>
      <c r="AD79" s="81"/>
      <c r="AE79" s="181"/>
      <c r="AF79" s="181"/>
      <c r="AG79" s="181"/>
      <c r="AH79" s="215"/>
      <c r="AI79" s="109"/>
      <c r="AJ79" s="22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164"/>
    </row>
    <row r="80" spans="2:70"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18"/>
      <c r="W80" s="222"/>
      <c r="X80" s="81"/>
      <c r="Y80" s="181"/>
      <c r="Z80" s="181"/>
      <c r="AA80" s="81"/>
      <c r="AB80" s="225"/>
      <c r="AC80" s="232"/>
      <c r="AD80" s="81"/>
      <c r="AE80" s="181"/>
      <c r="AF80" s="181"/>
      <c r="AG80" s="181"/>
      <c r="AH80" s="215"/>
      <c r="AI80" s="109"/>
      <c r="AJ80" s="22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164"/>
    </row>
    <row r="81" spans="2:60"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18"/>
      <c r="W81" s="222"/>
      <c r="X81" s="81"/>
      <c r="Y81" s="181"/>
      <c r="Z81" s="181"/>
      <c r="AA81" s="81"/>
      <c r="AB81" s="225"/>
      <c r="AC81" s="232"/>
      <c r="AD81" s="81"/>
      <c r="AE81" s="181"/>
      <c r="AF81" s="181"/>
      <c r="AG81" s="181"/>
      <c r="AH81" s="215"/>
      <c r="AI81" s="109"/>
      <c r="AJ81" s="22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164"/>
    </row>
    <row r="82" spans="2:60"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18"/>
      <c r="W82" s="222"/>
      <c r="X82" s="81"/>
      <c r="Y82" s="181"/>
      <c r="Z82" s="181"/>
      <c r="AA82" s="81"/>
      <c r="AB82" s="225"/>
      <c r="AC82" s="232"/>
      <c r="AD82" s="81"/>
      <c r="AE82" s="181"/>
      <c r="AF82" s="181"/>
      <c r="AG82" s="181"/>
      <c r="AH82" s="215"/>
      <c r="AI82" s="109"/>
      <c r="AJ82" s="22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164"/>
    </row>
    <row r="83" spans="2:60"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18"/>
      <c r="W83" s="222"/>
      <c r="X83" s="81"/>
      <c r="Y83" s="181"/>
      <c r="Z83" s="181"/>
      <c r="AA83" s="81"/>
      <c r="AB83" s="225"/>
      <c r="AC83" s="232"/>
      <c r="AD83" s="81"/>
      <c r="AE83" s="181"/>
      <c r="AF83" s="181"/>
      <c r="AG83" s="181"/>
      <c r="AH83" s="215"/>
      <c r="AI83" s="109"/>
      <c r="AJ83" s="22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164"/>
    </row>
    <row r="84" spans="2:60"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18"/>
      <c r="W84" s="222"/>
      <c r="X84" s="81"/>
      <c r="Y84" s="181"/>
      <c r="Z84" s="181"/>
      <c r="AA84" s="81"/>
      <c r="AB84" s="225"/>
      <c r="AC84" s="232"/>
      <c r="AD84" s="81"/>
      <c r="AE84" s="181"/>
      <c r="AF84" s="181"/>
      <c r="AG84" s="181"/>
      <c r="AH84" s="215"/>
      <c r="AI84" s="109"/>
      <c r="AJ84" s="22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164"/>
    </row>
    <row r="85" spans="2:60"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18"/>
      <c r="W85" s="222"/>
      <c r="X85" s="81"/>
      <c r="Y85" s="181"/>
      <c r="Z85" s="181"/>
      <c r="AA85" s="81"/>
      <c r="AB85" s="225"/>
      <c r="AC85" s="232"/>
      <c r="AD85" s="81"/>
      <c r="AE85" s="181"/>
      <c r="AF85" s="181"/>
      <c r="AG85" s="181"/>
      <c r="AH85" s="215"/>
      <c r="AI85" s="109"/>
      <c r="AJ85" s="22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164"/>
    </row>
    <row r="86" spans="2:60"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18"/>
      <c r="W86" s="222"/>
      <c r="X86" s="81"/>
      <c r="Y86" s="181"/>
      <c r="Z86" s="181"/>
      <c r="AA86" s="81"/>
      <c r="AB86" s="225"/>
      <c r="AC86" s="232"/>
      <c r="AD86" s="81"/>
      <c r="AE86" s="181"/>
      <c r="AF86" s="181"/>
      <c r="AG86" s="181"/>
      <c r="AH86" s="215"/>
      <c r="AI86" s="109"/>
      <c r="AJ86" s="22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164"/>
    </row>
    <row r="87" spans="2:60"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18"/>
      <c r="W87" s="222"/>
      <c r="X87" s="81"/>
      <c r="Y87" s="181"/>
      <c r="Z87" s="181"/>
      <c r="AA87" s="81"/>
      <c r="AB87" s="225"/>
      <c r="AC87" s="232"/>
      <c r="AD87" s="81"/>
      <c r="AE87" s="181"/>
      <c r="AF87" s="181"/>
      <c r="AG87" s="181"/>
      <c r="AH87" s="215"/>
      <c r="AI87" s="109"/>
      <c r="AJ87" s="22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164"/>
    </row>
    <row r="88" spans="2:60"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18"/>
      <c r="W88" s="222"/>
      <c r="X88" s="81"/>
      <c r="Y88" s="181"/>
      <c r="Z88" s="181"/>
      <c r="AA88" s="81"/>
      <c r="AB88" s="225"/>
      <c r="AC88" s="232"/>
      <c r="AD88" s="81"/>
      <c r="AE88" s="181"/>
      <c r="AF88" s="181"/>
      <c r="AG88" s="181"/>
      <c r="AH88" s="215"/>
      <c r="AI88" s="109"/>
      <c r="AJ88" s="22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164"/>
    </row>
    <row r="89" spans="2:60"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18"/>
      <c r="W89" s="222"/>
      <c r="X89" s="81"/>
      <c r="Y89" s="181"/>
      <c r="Z89" s="181"/>
      <c r="AA89" s="81"/>
      <c r="AB89" s="225"/>
      <c r="AC89" s="232"/>
      <c r="AD89" s="81"/>
      <c r="AE89" s="181"/>
      <c r="AF89" s="181"/>
      <c r="AG89" s="181"/>
      <c r="AH89" s="215"/>
      <c r="AI89" s="109"/>
      <c r="AJ89" s="22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164"/>
    </row>
    <row r="90" spans="2:60"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18"/>
      <c r="W90" s="222"/>
      <c r="X90" s="81"/>
      <c r="Y90" s="181"/>
      <c r="Z90" s="181"/>
      <c r="AA90" s="81"/>
      <c r="AB90" s="225"/>
      <c r="AC90" s="232"/>
      <c r="AD90" s="81"/>
      <c r="AE90" s="181"/>
      <c r="AF90" s="181"/>
      <c r="AG90" s="181"/>
      <c r="AH90" s="215"/>
      <c r="AI90" s="109"/>
      <c r="AJ90" s="22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164"/>
    </row>
    <row r="91" spans="2:60"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18"/>
      <c r="W91" s="222"/>
      <c r="X91" s="81"/>
      <c r="Y91" s="181"/>
      <c r="Z91" s="181"/>
      <c r="AA91" s="81"/>
      <c r="AB91" s="225"/>
      <c r="AC91" s="232"/>
      <c r="AD91" s="81"/>
      <c r="AE91" s="181"/>
      <c r="AF91" s="181"/>
      <c r="AG91" s="181"/>
      <c r="AH91" s="215"/>
      <c r="AI91" s="109"/>
      <c r="AJ91" s="22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164"/>
    </row>
    <row r="92" spans="2:60"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18"/>
      <c r="W92" s="222"/>
      <c r="X92" s="81"/>
      <c r="Y92" s="181"/>
      <c r="Z92" s="181"/>
      <c r="AA92" s="81"/>
      <c r="AB92" s="225"/>
      <c r="AC92" s="232"/>
      <c r="AD92" s="81"/>
      <c r="AE92" s="181"/>
      <c r="AF92" s="181"/>
      <c r="AG92" s="181"/>
      <c r="AH92" s="215"/>
      <c r="AI92" s="109"/>
      <c r="AJ92" s="22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164"/>
    </row>
    <row r="93" spans="2:60"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18"/>
      <c r="W93" s="222"/>
      <c r="X93" s="81"/>
      <c r="Y93" s="181"/>
      <c r="Z93" s="181"/>
      <c r="AA93" s="81"/>
      <c r="AB93" s="225"/>
      <c r="AC93" s="232"/>
      <c r="AD93" s="81"/>
      <c r="AE93" s="181"/>
      <c r="AF93" s="181"/>
      <c r="AG93" s="181"/>
      <c r="AH93" s="215"/>
      <c r="AI93" s="109"/>
      <c r="AJ93" s="22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164"/>
    </row>
    <row r="94" spans="2:60"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18"/>
      <c r="W94" s="222"/>
      <c r="X94" s="81"/>
      <c r="Y94" s="181"/>
      <c r="Z94" s="181"/>
      <c r="AA94" s="81"/>
      <c r="AB94" s="225"/>
      <c r="AC94" s="232"/>
      <c r="AD94" s="81"/>
      <c r="AE94" s="181"/>
      <c r="AF94" s="181"/>
      <c r="AG94" s="181"/>
      <c r="AH94" s="215"/>
      <c r="AI94" s="109"/>
      <c r="AJ94" s="22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164"/>
    </row>
    <row r="95" spans="2:60"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18"/>
      <c r="W95" s="222"/>
      <c r="X95" s="81"/>
      <c r="Y95" s="181"/>
      <c r="Z95" s="181"/>
      <c r="AA95" s="81"/>
      <c r="AB95" s="225"/>
      <c r="AC95" s="232"/>
      <c r="AD95" s="81"/>
      <c r="AE95" s="181"/>
      <c r="AF95" s="181"/>
      <c r="AG95" s="181"/>
      <c r="AH95" s="215"/>
      <c r="AI95" s="109"/>
      <c r="AJ95" s="22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164"/>
    </row>
    <row r="96" spans="2:60"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18"/>
      <c r="W96" s="222"/>
      <c r="X96" s="81"/>
      <c r="Y96" s="181"/>
      <c r="Z96" s="181"/>
      <c r="AA96" s="81"/>
      <c r="AB96" s="225"/>
      <c r="AC96" s="232"/>
      <c r="AD96" s="81"/>
      <c r="AE96" s="181"/>
      <c r="AF96" s="181"/>
      <c r="AG96" s="181"/>
      <c r="AH96" s="215"/>
      <c r="AI96" s="109"/>
      <c r="AJ96" s="22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164"/>
    </row>
    <row r="97" spans="2:60"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18"/>
      <c r="W97" s="222"/>
      <c r="X97" s="81"/>
      <c r="Y97" s="181"/>
      <c r="Z97" s="181"/>
      <c r="AA97" s="81"/>
      <c r="AB97" s="225"/>
      <c r="AC97" s="232"/>
      <c r="AD97" s="81"/>
      <c r="AE97" s="181"/>
      <c r="AF97" s="181"/>
      <c r="AG97" s="181"/>
      <c r="AH97" s="215"/>
      <c r="AI97" s="109"/>
      <c r="AJ97" s="22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164"/>
    </row>
    <row r="98" spans="2:60"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18"/>
      <c r="W98" s="222"/>
      <c r="X98" s="81"/>
      <c r="Y98" s="181"/>
      <c r="Z98" s="181"/>
      <c r="AA98" s="81"/>
      <c r="AB98" s="225"/>
      <c r="AC98" s="232"/>
      <c r="AD98" s="81"/>
      <c r="AE98" s="181"/>
      <c r="AF98" s="181"/>
      <c r="AG98" s="181"/>
      <c r="AH98" s="215"/>
      <c r="AI98" s="109"/>
      <c r="AJ98" s="22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164"/>
    </row>
    <row r="99" spans="2:60"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18"/>
      <c r="W99" s="222"/>
      <c r="X99" s="81"/>
      <c r="Y99" s="181"/>
      <c r="Z99" s="181"/>
      <c r="AA99" s="81"/>
      <c r="AB99" s="225"/>
      <c r="AC99" s="232"/>
      <c r="AD99" s="81"/>
      <c r="AE99" s="181"/>
      <c r="AF99" s="181"/>
      <c r="AG99" s="181"/>
      <c r="AH99" s="215"/>
      <c r="AI99" s="109"/>
      <c r="AJ99" s="22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164"/>
    </row>
    <row r="100" spans="2:60"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18"/>
      <c r="W100" s="222"/>
      <c r="X100" s="81"/>
      <c r="Y100" s="181"/>
      <c r="Z100" s="181"/>
      <c r="AA100" s="81"/>
      <c r="AB100" s="225"/>
      <c r="AC100" s="232"/>
      <c r="AD100" s="81"/>
      <c r="AE100" s="181"/>
      <c r="AF100" s="181"/>
      <c r="AG100" s="181"/>
      <c r="AH100" s="215"/>
      <c r="AI100" s="109"/>
      <c r="AJ100" s="22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164"/>
    </row>
    <row r="101" spans="2:60"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18"/>
      <c r="W101" s="222"/>
      <c r="X101" s="81"/>
      <c r="Y101" s="181"/>
      <c r="Z101" s="181"/>
      <c r="AA101" s="81"/>
      <c r="AB101" s="225"/>
      <c r="AC101" s="232"/>
      <c r="AD101" s="81"/>
      <c r="AE101" s="181"/>
      <c r="AF101" s="181"/>
      <c r="AG101" s="181"/>
      <c r="AH101" s="215"/>
      <c r="AI101" s="109"/>
      <c r="AJ101" s="22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164"/>
    </row>
    <row r="102" spans="2:60"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18"/>
      <c r="W102" s="222"/>
      <c r="X102" s="81"/>
      <c r="Y102" s="181"/>
      <c r="Z102" s="181"/>
      <c r="AA102" s="81"/>
      <c r="AB102" s="225"/>
      <c r="AC102" s="232"/>
      <c r="AD102" s="81"/>
      <c r="AE102" s="181"/>
      <c r="AF102" s="181"/>
      <c r="AG102" s="181"/>
      <c r="AH102" s="215"/>
      <c r="AI102" s="109"/>
      <c r="AJ102" s="22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164"/>
    </row>
    <row r="103" spans="2:60"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18"/>
      <c r="W103" s="222"/>
      <c r="X103" s="81"/>
      <c r="Y103" s="181"/>
      <c r="Z103" s="181"/>
      <c r="AA103" s="81"/>
      <c r="AB103" s="225"/>
      <c r="AC103" s="232"/>
      <c r="AD103" s="81"/>
      <c r="AE103" s="181"/>
      <c r="AF103" s="181"/>
      <c r="AG103" s="181"/>
      <c r="AH103" s="215"/>
      <c r="AI103" s="109"/>
      <c r="AJ103" s="22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164"/>
    </row>
    <row r="104" spans="2:60"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18"/>
      <c r="W104" s="222"/>
      <c r="X104" s="81"/>
      <c r="Y104" s="181"/>
      <c r="Z104" s="181"/>
      <c r="AA104" s="81"/>
      <c r="AB104" s="225"/>
      <c r="AC104" s="232"/>
      <c r="AD104" s="81"/>
      <c r="AE104" s="181"/>
      <c r="AF104" s="181"/>
      <c r="AG104" s="181"/>
      <c r="AH104" s="215"/>
      <c r="AI104" s="109"/>
      <c r="AJ104" s="22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164"/>
    </row>
    <row r="105" spans="2:60"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18"/>
      <c r="W105" s="222"/>
      <c r="X105" s="81"/>
      <c r="Y105" s="181"/>
      <c r="Z105" s="181"/>
      <c r="AA105" s="81"/>
      <c r="AB105" s="225"/>
      <c r="AC105" s="232"/>
      <c r="AD105" s="81"/>
      <c r="AE105" s="181"/>
      <c r="AF105" s="181"/>
      <c r="AG105" s="181"/>
      <c r="AH105" s="215"/>
      <c r="AI105" s="109"/>
      <c r="AJ105" s="22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164"/>
    </row>
    <row r="106" spans="2:60"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18"/>
      <c r="W106" s="222"/>
      <c r="X106" s="81"/>
      <c r="Y106" s="181"/>
      <c r="Z106" s="181"/>
      <c r="AA106" s="81"/>
      <c r="AB106" s="225"/>
      <c r="AC106" s="232"/>
      <c r="AD106" s="81"/>
      <c r="AE106" s="181"/>
      <c r="AF106" s="181"/>
      <c r="AG106" s="181"/>
      <c r="AH106" s="215"/>
      <c r="AI106" s="109"/>
      <c r="AJ106" s="22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164"/>
    </row>
    <row r="107" spans="2:60"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18"/>
      <c r="W107" s="222"/>
      <c r="X107" s="81"/>
      <c r="Y107" s="181"/>
      <c r="Z107" s="181"/>
      <c r="AA107" s="81"/>
      <c r="AB107" s="225"/>
      <c r="AC107" s="232"/>
      <c r="AD107" s="81"/>
      <c r="AE107" s="181"/>
      <c r="AF107" s="181"/>
      <c r="AG107" s="181"/>
      <c r="AH107" s="215"/>
      <c r="AI107" s="109"/>
      <c r="AJ107" s="22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164"/>
    </row>
    <row r="108" spans="2:60"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18"/>
      <c r="W108" s="222"/>
      <c r="X108" s="81"/>
      <c r="Y108" s="181"/>
      <c r="Z108" s="181"/>
      <c r="AA108" s="81"/>
      <c r="AB108" s="225"/>
      <c r="AC108" s="232"/>
      <c r="AD108" s="81"/>
      <c r="AE108" s="181"/>
      <c r="AF108" s="181"/>
      <c r="AG108" s="181"/>
      <c r="AH108" s="215"/>
      <c r="AI108" s="109"/>
      <c r="AJ108" s="22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164"/>
    </row>
    <row r="109" spans="2:60"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18"/>
      <c r="W109" s="222"/>
      <c r="X109" s="81"/>
      <c r="Y109" s="181"/>
      <c r="Z109" s="181"/>
      <c r="AA109" s="81"/>
      <c r="AB109" s="225"/>
      <c r="AC109" s="232"/>
      <c r="AD109" s="81"/>
      <c r="AE109" s="181"/>
      <c r="AF109" s="181"/>
      <c r="AG109" s="181"/>
      <c r="AH109" s="215"/>
      <c r="AI109" s="109"/>
      <c r="AJ109" s="22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164"/>
    </row>
    <row r="110" spans="2:60"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18"/>
      <c r="W110" s="222"/>
      <c r="X110" s="81"/>
      <c r="Y110" s="181"/>
      <c r="Z110" s="181"/>
      <c r="AA110" s="81"/>
      <c r="AB110" s="225"/>
      <c r="AC110" s="232"/>
      <c r="AD110" s="81"/>
      <c r="AE110" s="181"/>
      <c r="AF110" s="181"/>
      <c r="AG110" s="181"/>
      <c r="AH110" s="215"/>
      <c r="AI110" s="109"/>
      <c r="AJ110" s="22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164"/>
    </row>
    <row r="111" spans="2:60"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18"/>
      <c r="W111" s="222"/>
      <c r="X111" s="81"/>
      <c r="Y111" s="181"/>
      <c r="Z111" s="181"/>
      <c r="AA111" s="81"/>
      <c r="AB111" s="225"/>
      <c r="AC111" s="232"/>
      <c r="AD111" s="81"/>
      <c r="AE111" s="181"/>
      <c r="AF111" s="181"/>
      <c r="AG111" s="181"/>
      <c r="AH111" s="215"/>
      <c r="AI111" s="109"/>
      <c r="AJ111" s="22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164"/>
    </row>
    <row r="112" spans="2:60"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18"/>
      <c r="W112" s="222"/>
      <c r="X112" s="81"/>
      <c r="Y112" s="181"/>
      <c r="Z112" s="181"/>
      <c r="AA112" s="81"/>
      <c r="AB112" s="225"/>
      <c r="AC112" s="232"/>
      <c r="AD112" s="81"/>
      <c r="AE112" s="181"/>
      <c r="AF112" s="181"/>
      <c r="AG112" s="181"/>
      <c r="AH112" s="215"/>
      <c r="AI112" s="109"/>
      <c r="AJ112" s="22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164"/>
    </row>
    <row r="113" spans="2:60"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18"/>
      <c r="W113" s="222"/>
      <c r="X113" s="81"/>
      <c r="Y113" s="181"/>
      <c r="Z113" s="181"/>
      <c r="AA113" s="81"/>
      <c r="AB113" s="225"/>
      <c r="AC113" s="232"/>
      <c r="AD113" s="81"/>
      <c r="AE113" s="181"/>
      <c r="AF113" s="181"/>
      <c r="AG113" s="181"/>
      <c r="AH113" s="215"/>
      <c r="AI113" s="109"/>
      <c r="AJ113" s="22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164"/>
    </row>
    <row r="114" spans="2:60"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18"/>
      <c r="W114" s="222"/>
      <c r="X114" s="81"/>
      <c r="Y114" s="181"/>
      <c r="Z114" s="181"/>
      <c r="AA114" s="81"/>
      <c r="AB114" s="225"/>
      <c r="AC114" s="232"/>
      <c r="AD114" s="81"/>
      <c r="AE114" s="181"/>
      <c r="AF114" s="181"/>
      <c r="AG114" s="181"/>
      <c r="AH114" s="215"/>
      <c r="AI114" s="109"/>
      <c r="AJ114" s="22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164"/>
    </row>
    <row r="115" spans="2:60"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18"/>
      <c r="W115" s="222"/>
      <c r="X115" s="81"/>
      <c r="Y115" s="181"/>
      <c r="Z115" s="181"/>
      <c r="AA115" s="81"/>
      <c r="AB115" s="225"/>
      <c r="AC115" s="232"/>
      <c r="AD115" s="81"/>
      <c r="AE115" s="181"/>
      <c r="AF115" s="181"/>
      <c r="AG115" s="181"/>
      <c r="AH115" s="215"/>
      <c r="AI115" s="109"/>
      <c r="AJ115" s="22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164"/>
    </row>
    <row r="116" spans="2:60"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18"/>
      <c r="W116" s="222"/>
      <c r="X116" s="81"/>
      <c r="Y116" s="181"/>
      <c r="Z116" s="181"/>
      <c r="AA116" s="81"/>
      <c r="AB116" s="225"/>
      <c r="AC116" s="232"/>
      <c r="AD116" s="81"/>
      <c r="AE116" s="181"/>
      <c r="AF116" s="181"/>
      <c r="AG116" s="181"/>
      <c r="AH116" s="215"/>
      <c r="AI116" s="109"/>
      <c r="AJ116" s="22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164"/>
    </row>
    <row r="117" spans="2:60"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18"/>
      <c r="W117" s="222"/>
      <c r="X117" s="81"/>
      <c r="Y117" s="181"/>
      <c r="Z117" s="181"/>
      <c r="AA117" s="81"/>
      <c r="AB117" s="225"/>
      <c r="AC117" s="232"/>
      <c r="AD117" s="81"/>
      <c r="AE117" s="181"/>
      <c r="AF117" s="181"/>
      <c r="AG117" s="181"/>
      <c r="AH117" s="215"/>
      <c r="AI117" s="109"/>
      <c r="AJ117" s="22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164"/>
    </row>
    <row r="118" spans="2:60"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18"/>
      <c r="W118" s="222"/>
      <c r="X118" s="81"/>
      <c r="Y118" s="181"/>
      <c r="Z118" s="181"/>
      <c r="AA118" s="81"/>
      <c r="AB118" s="225"/>
      <c r="AC118" s="232"/>
      <c r="AD118" s="81"/>
      <c r="AE118" s="181"/>
      <c r="AF118" s="181"/>
      <c r="AG118" s="181"/>
      <c r="AH118" s="215"/>
      <c r="AI118" s="109"/>
      <c r="AJ118" s="22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164"/>
    </row>
    <row r="119" spans="2:60"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18"/>
      <c r="W119" s="222"/>
      <c r="X119" s="81"/>
      <c r="Y119" s="181"/>
      <c r="Z119" s="181"/>
      <c r="AA119" s="81"/>
      <c r="AB119" s="225"/>
      <c r="AC119" s="232"/>
      <c r="AD119" s="81"/>
      <c r="AE119" s="181"/>
      <c r="AF119" s="181"/>
      <c r="AG119" s="181"/>
      <c r="AH119" s="215"/>
      <c r="AI119" s="109"/>
      <c r="AJ119" s="22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164"/>
    </row>
    <row r="120" spans="2:60"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18"/>
      <c r="W120" s="222"/>
      <c r="X120" s="81"/>
      <c r="Y120" s="181"/>
      <c r="Z120" s="181"/>
      <c r="AA120" s="81"/>
      <c r="AB120" s="225"/>
      <c r="AC120" s="232"/>
      <c r="AD120" s="81"/>
      <c r="AE120" s="181"/>
      <c r="AF120" s="181"/>
      <c r="AG120" s="181"/>
      <c r="AH120" s="215"/>
      <c r="AI120" s="109"/>
      <c r="AJ120" s="22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164"/>
    </row>
    <row r="121" spans="2:60"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18"/>
      <c r="W121" s="222"/>
      <c r="X121" s="81"/>
      <c r="Y121" s="181"/>
      <c r="Z121" s="181"/>
      <c r="AA121" s="81"/>
      <c r="AB121" s="225"/>
      <c r="AC121" s="232"/>
      <c r="AD121" s="81"/>
      <c r="AE121" s="181"/>
      <c r="AF121" s="181"/>
      <c r="AG121" s="181"/>
      <c r="AH121" s="215"/>
      <c r="AI121" s="109"/>
      <c r="AJ121" s="22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164"/>
    </row>
    <row r="122" spans="2:60"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18"/>
      <c r="W122" s="222"/>
      <c r="X122" s="81"/>
      <c r="Y122" s="181"/>
      <c r="Z122" s="181"/>
      <c r="AA122" s="81"/>
      <c r="AB122" s="225"/>
      <c r="AC122" s="232"/>
      <c r="AD122" s="81"/>
      <c r="AE122" s="181"/>
      <c r="AF122" s="181"/>
      <c r="AG122" s="181"/>
      <c r="AH122" s="215"/>
      <c r="AI122" s="109"/>
      <c r="AJ122" s="22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164"/>
    </row>
    <row r="123" spans="2:60"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18"/>
      <c r="W123" s="222"/>
      <c r="X123" s="81"/>
      <c r="Y123" s="181"/>
      <c r="Z123" s="181"/>
      <c r="AA123" s="81"/>
      <c r="AB123" s="225"/>
      <c r="AC123" s="232"/>
      <c r="AD123" s="81"/>
      <c r="AE123" s="181"/>
      <c r="AF123" s="181"/>
      <c r="AG123" s="181"/>
      <c r="AH123" s="215"/>
      <c r="AI123" s="109"/>
      <c r="AJ123" s="22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164"/>
    </row>
    <row r="124" spans="2:60"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18"/>
      <c r="W124" s="222"/>
      <c r="X124" s="81"/>
      <c r="Y124" s="181"/>
      <c r="Z124" s="181"/>
      <c r="AA124" s="81"/>
      <c r="AB124" s="225"/>
      <c r="AC124" s="232"/>
      <c r="AD124" s="81"/>
      <c r="AE124" s="181"/>
      <c r="AF124" s="181"/>
      <c r="AG124" s="181"/>
      <c r="AH124" s="215"/>
      <c r="AI124" s="109"/>
      <c r="AJ124" s="229"/>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164"/>
    </row>
    <row r="125" spans="2:60"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18"/>
      <c r="W125" s="222"/>
      <c r="X125" s="81"/>
      <c r="Y125" s="181"/>
      <c r="Z125" s="181"/>
      <c r="AA125" s="81"/>
      <c r="AB125" s="225"/>
      <c r="AC125" s="232"/>
      <c r="AD125" s="81"/>
      <c r="AE125" s="181"/>
      <c r="AF125" s="181"/>
      <c r="AG125" s="181"/>
      <c r="AH125" s="215"/>
      <c r="AI125" s="109"/>
      <c r="AJ125" s="229"/>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164"/>
    </row>
    <row r="126" spans="2:60"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18"/>
      <c r="W126" s="222"/>
      <c r="X126" s="81"/>
      <c r="Y126" s="181"/>
      <c r="Z126" s="181"/>
      <c r="AA126" s="81"/>
      <c r="AB126" s="225"/>
      <c r="AC126" s="232"/>
      <c r="AD126" s="81"/>
      <c r="AE126" s="181"/>
      <c r="AF126" s="181"/>
      <c r="AG126" s="181"/>
      <c r="AH126" s="215"/>
      <c r="AI126" s="109"/>
      <c r="AJ126" s="22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164"/>
    </row>
    <row r="127" spans="2:60"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18"/>
      <c r="W127" s="222"/>
      <c r="X127" s="81"/>
      <c r="Y127" s="181"/>
      <c r="Z127" s="181"/>
      <c r="AA127" s="81"/>
      <c r="AB127" s="225"/>
      <c r="AC127" s="232"/>
      <c r="AD127" s="81"/>
      <c r="AE127" s="181"/>
      <c r="AF127" s="181"/>
      <c r="AG127" s="181"/>
      <c r="AH127" s="215"/>
      <c r="AI127" s="109"/>
      <c r="AJ127" s="22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164"/>
    </row>
    <row r="128" spans="2:60"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18"/>
      <c r="W128" s="222"/>
      <c r="X128" s="81"/>
      <c r="Y128" s="181"/>
      <c r="Z128" s="181"/>
      <c r="AA128" s="81"/>
      <c r="AB128" s="225"/>
      <c r="AC128" s="232"/>
      <c r="AD128" s="81"/>
      <c r="AE128" s="181"/>
      <c r="AF128" s="181"/>
      <c r="AG128" s="181"/>
      <c r="AH128" s="215"/>
      <c r="AI128" s="109"/>
      <c r="AJ128" s="22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164"/>
    </row>
    <row r="129" spans="2:60"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18"/>
      <c r="W129" s="222"/>
      <c r="X129" s="81"/>
      <c r="Y129" s="181"/>
      <c r="Z129" s="181"/>
      <c r="AA129" s="81"/>
      <c r="AB129" s="225"/>
      <c r="AC129" s="232"/>
      <c r="AD129" s="81"/>
      <c r="AE129" s="181"/>
      <c r="AF129" s="181"/>
      <c r="AG129" s="181"/>
      <c r="AH129" s="215"/>
      <c r="AI129" s="109"/>
      <c r="AJ129" s="22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164"/>
    </row>
    <row r="130" spans="2:60"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18"/>
      <c r="W130" s="222"/>
      <c r="X130" s="81"/>
      <c r="Y130" s="181"/>
      <c r="Z130" s="181"/>
      <c r="AA130" s="81"/>
      <c r="AB130" s="225"/>
      <c r="AC130" s="232"/>
      <c r="AD130" s="81"/>
      <c r="AE130" s="181"/>
      <c r="AF130" s="181"/>
      <c r="AG130" s="181"/>
      <c r="AH130" s="215"/>
      <c r="AI130" s="109"/>
      <c r="AJ130" s="22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164"/>
    </row>
    <row r="131" spans="2:60"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18"/>
      <c r="W131" s="222"/>
      <c r="X131" s="81"/>
      <c r="Y131" s="181"/>
      <c r="Z131" s="181"/>
      <c r="AA131" s="81"/>
      <c r="AB131" s="225"/>
      <c r="AC131" s="232"/>
      <c r="AD131" s="81"/>
      <c r="AE131" s="181"/>
      <c r="AF131" s="181"/>
      <c r="AG131" s="181"/>
      <c r="AH131" s="215"/>
      <c r="AI131" s="109"/>
      <c r="AJ131" s="22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164"/>
    </row>
    <row r="132" spans="2:60"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18"/>
      <c r="W132" s="222"/>
      <c r="X132" s="81"/>
      <c r="Y132" s="181"/>
      <c r="Z132" s="181"/>
      <c r="AA132" s="81"/>
      <c r="AB132" s="225"/>
      <c r="AC132" s="232"/>
      <c r="AD132" s="81"/>
      <c r="AE132" s="181"/>
      <c r="AF132" s="181"/>
      <c r="AG132" s="181"/>
      <c r="AH132" s="215"/>
      <c r="AI132" s="109"/>
      <c r="AJ132" s="22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164"/>
    </row>
    <row r="133" spans="2:60"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18"/>
      <c r="W133" s="222"/>
      <c r="X133" s="81"/>
      <c r="Y133" s="181"/>
      <c r="Z133" s="181"/>
      <c r="AA133" s="81"/>
      <c r="AB133" s="225"/>
      <c r="AC133" s="232"/>
      <c r="AD133" s="81"/>
      <c r="AE133" s="181"/>
      <c r="AF133" s="181"/>
      <c r="AG133" s="181"/>
      <c r="AH133" s="215"/>
      <c r="AI133" s="109"/>
      <c r="AJ133" s="22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164"/>
    </row>
    <row r="134" spans="2:60"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18"/>
      <c r="W134" s="222"/>
      <c r="X134" s="81"/>
      <c r="Y134" s="181"/>
      <c r="Z134" s="181"/>
      <c r="AA134" s="81"/>
      <c r="AB134" s="225"/>
      <c r="AC134" s="232"/>
      <c r="AD134" s="81"/>
      <c r="AE134" s="181"/>
      <c r="AF134" s="181"/>
      <c r="AG134" s="181"/>
      <c r="AH134" s="215"/>
      <c r="AI134" s="109"/>
      <c r="AJ134" s="22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164"/>
    </row>
    <row r="135" spans="2:60"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18"/>
      <c r="W135" s="222"/>
      <c r="X135" s="81"/>
      <c r="Y135" s="181"/>
      <c r="Z135" s="181"/>
      <c r="AA135" s="81"/>
      <c r="AB135" s="225"/>
      <c r="AC135" s="232"/>
      <c r="AD135" s="81"/>
      <c r="AE135" s="181"/>
      <c r="AF135" s="181"/>
      <c r="AG135" s="181"/>
      <c r="AH135" s="215"/>
      <c r="AI135" s="109"/>
      <c r="AJ135" s="229"/>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164"/>
    </row>
    <row r="136" spans="2:60"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18"/>
      <c r="W136" s="222"/>
      <c r="X136" s="81"/>
      <c r="Y136" s="181"/>
      <c r="Z136" s="181"/>
      <c r="AA136" s="81"/>
      <c r="AB136" s="225"/>
      <c r="AC136" s="232"/>
      <c r="AD136" s="81"/>
      <c r="AE136" s="181"/>
      <c r="AF136" s="181"/>
      <c r="AG136" s="181"/>
      <c r="AH136" s="215"/>
      <c r="AI136" s="109"/>
      <c r="AJ136" s="229"/>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164"/>
    </row>
    <row r="137" spans="2:60"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18"/>
      <c r="W137" s="222"/>
      <c r="X137" s="81"/>
      <c r="Y137" s="181"/>
      <c r="Z137" s="181"/>
      <c r="AA137" s="81"/>
      <c r="AB137" s="225"/>
      <c r="AC137" s="232"/>
      <c r="AD137" s="81"/>
      <c r="AE137" s="181"/>
      <c r="AF137" s="181"/>
      <c r="AG137" s="181"/>
      <c r="AH137" s="215"/>
      <c r="AI137" s="109"/>
      <c r="AJ137" s="229"/>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164"/>
    </row>
    <row r="138" spans="2:60"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18"/>
      <c r="W138" s="222"/>
      <c r="X138" s="81"/>
      <c r="Y138" s="181"/>
      <c r="Z138" s="181"/>
      <c r="AA138" s="81"/>
      <c r="AB138" s="225"/>
      <c r="AC138" s="232"/>
      <c r="AD138" s="81"/>
      <c r="AE138" s="181"/>
      <c r="AF138" s="181"/>
      <c r="AG138" s="181"/>
      <c r="AH138" s="215"/>
      <c r="AI138" s="109"/>
      <c r="AJ138" s="229"/>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164"/>
    </row>
    <row r="139" spans="2:60"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18"/>
      <c r="W139" s="222"/>
      <c r="X139" s="81"/>
      <c r="Y139" s="181"/>
      <c r="Z139" s="181"/>
      <c r="AA139" s="81"/>
      <c r="AB139" s="225"/>
      <c r="AC139" s="232"/>
      <c r="AD139" s="81"/>
      <c r="AE139" s="181"/>
      <c r="AF139" s="181"/>
      <c r="AG139" s="181"/>
      <c r="AH139" s="215"/>
      <c r="AI139" s="109"/>
      <c r="AJ139" s="22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164"/>
    </row>
    <row r="140" spans="2:60"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18"/>
      <c r="W140" s="222"/>
      <c r="X140" s="81"/>
      <c r="Y140" s="181"/>
      <c r="Z140" s="181"/>
      <c r="AA140" s="81"/>
      <c r="AB140" s="225"/>
      <c r="AC140" s="232"/>
      <c r="AD140" s="81"/>
      <c r="AE140" s="181"/>
      <c r="AF140" s="181"/>
      <c r="AG140" s="181"/>
      <c r="AH140" s="215"/>
      <c r="AI140" s="109"/>
      <c r="AJ140" s="22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164"/>
    </row>
    <row r="141" spans="2:60"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18"/>
      <c r="W141" s="222"/>
      <c r="X141" s="81"/>
      <c r="Y141" s="181"/>
      <c r="Z141" s="181"/>
      <c r="AA141" s="81"/>
      <c r="AB141" s="225"/>
      <c r="AC141" s="232"/>
      <c r="AD141" s="81"/>
      <c r="AE141" s="181"/>
      <c r="AF141" s="181"/>
      <c r="AG141" s="181"/>
      <c r="AH141" s="215"/>
      <c r="AI141" s="109"/>
      <c r="AJ141" s="22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164"/>
    </row>
    <row r="142" spans="2:60"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18"/>
      <c r="W142" s="222"/>
      <c r="X142" s="81"/>
      <c r="Y142" s="181"/>
      <c r="Z142" s="181"/>
      <c r="AA142" s="81"/>
      <c r="AB142" s="225"/>
      <c r="AC142" s="232"/>
      <c r="AD142" s="81"/>
      <c r="AE142" s="181"/>
      <c r="AF142" s="181"/>
      <c r="AG142" s="181"/>
      <c r="AH142" s="215"/>
      <c r="AI142" s="109"/>
      <c r="AJ142" s="22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164"/>
    </row>
    <row r="143" spans="2:60"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18"/>
      <c r="W143" s="222"/>
      <c r="X143" s="81"/>
      <c r="Y143" s="181"/>
      <c r="Z143" s="181"/>
      <c r="AA143" s="81"/>
      <c r="AB143" s="225"/>
      <c r="AC143" s="232"/>
      <c r="AD143" s="81"/>
      <c r="AE143" s="181"/>
      <c r="AF143" s="181"/>
      <c r="AG143" s="181"/>
      <c r="AH143" s="215"/>
      <c r="AI143" s="109"/>
      <c r="AJ143" s="22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164"/>
    </row>
    <row r="144" spans="2:60"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18"/>
      <c r="W144" s="222"/>
      <c r="X144" s="81"/>
      <c r="Y144" s="181"/>
      <c r="Z144" s="181"/>
      <c r="AA144" s="81"/>
      <c r="AB144" s="225"/>
      <c r="AC144" s="232"/>
      <c r="AD144" s="81"/>
      <c r="AE144" s="181"/>
      <c r="AF144" s="181"/>
      <c r="AG144" s="181"/>
      <c r="AH144" s="215"/>
      <c r="AI144" s="109"/>
      <c r="AJ144" s="229"/>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164"/>
    </row>
    <row r="145" spans="2:60"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18"/>
      <c r="W145" s="222"/>
      <c r="X145" s="81"/>
      <c r="Y145" s="181"/>
      <c r="Z145" s="181"/>
      <c r="AA145" s="81"/>
      <c r="AB145" s="225"/>
      <c r="AC145" s="232"/>
      <c r="AD145" s="81"/>
      <c r="AE145" s="181"/>
      <c r="AF145" s="181"/>
      <c r="AG145" s="181"/>
      <c r="AH145" s="215"/>
      <c r="AI145" s="109"/>
      <c r="AJ145" s="22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164"/>
    </row>
    <row r="146" spans="2:60"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18"/>
      <c r="W146" s="222"/>
      <c r="X146" s="81"/>
      <c r="Y146" s="181"/>
      <c r="Z146" s="181"/>
      <c r="AA146" s="81"/>
      <c r="AB146" s="225"/>
      <c r="AC146" s="232"/>
      <c r="AD146" s="81"/>
      <c r="AE146" s="181"/>
      <c r="AF146" s="181"/>
      <c r="AG146" s="181"/>
      <c r="AH146" s="215"/>
      <c r="AI146" s="109"/>
      <c r="AJ146" s="22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164"/>
    </row>
    <row r="147" spans="2:60"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18"/>
      <c r="W147" s="222"/>
      <c r="X147" s="81"/>
      <c r="Y147" s="181"/>
      <c r="Z147" s="181"/>
      <c r="AA147" s="81"/>
      <c r="AB147" s="225"/>
      <c r="AC147" s="232"/>
      <c r="AD147" s="81"/>
      <c r="AE147" s="181"/>
      <c r="AF147" s="181"/>
      <c r="AG147" s="181"/>
      <c r="AH147" s="215"/>
      <c r="AI147" s="109"/>
      <c r="AJ147" s="22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164"/>
    </row>
    <row r="148" spans="2:60"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18"/>
      <c r="W148" s="222"/>
      <c r="X148" s="81"/>
      <c r="Y148" s="181"/>
      <c r="Z148" s="181"/>
      <c r="AA148" s="81"/>
      <c r="AB148" s="225"/>
      <c r="AC148" s="232"/>
      <c r="AD148" s="81"/>
      <c r="AE148" s="181"/>
      <c r="AF148" s="181"/>
      <c r="AG148" s="181"/>
      <c r="AH148" s="215"/>
      <c r="AI148" s="109"/>
      <c r="AJ148" s="22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164"/>
    </row>
    <row r="149" spans="2:60"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18"/>
      <c r="W149" s="222"/>
      <c r="X149" s="81"/>
      <c r="Y149" s="181"/>
      <c r="Z149" s="181"/>
      <c r="AA149" s="81"/>
      <c r="AB149" s="225"/>
      <c r="AC149" s="232"/>
      <c r="AD149" s="81"/>
      <c r="AE149" s="181"/>
      <c r="AF149" s="181"/>
      <c r="AG149" s="181"/>
      <c r="AH149" s="215"/>
      <c r="AI149" s="109"/>
      <c r="AJ149" s="22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164"/>
    </row>
    <row r="150" spans="2:60"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18"/>
      <c r="W150" s="222"/>
      <c r="X150" s="81"/>
      <c r="Y150" s="181"/>
      <c r="Z150" s="181"/>
      <c r="AA150" s="81"/>
      <c r="AB150" s="225"/>
      <c r="AC150" s="232"/>
      <c r="AD150" s="81"/>
      <c r="AE150" s="181"/>
      <c r="AF150" s="181"/>
      <c r="AG150" s="181"/>
      <c r="AH150" s="215"/>
      <c r="AI150" s="109"/>
      <c r="AJ150" s="22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164"/>
    </row>
    <row r="151" spans="2:60"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18"/>
      <c r="W151" s="222"/>
      <c r="X151" s="81"/>
      <c r="Y151" s="181"/>
      <c r="Z151" s="181"/>
      <c r="AA151" s="81"/>
      <c r="AB151" s="225"/>
      <c r="AC151" s="232"/>
      <c r="AD151" s="81"/>
      <c r="AE151" s="181"/>
      <c r="AF151" s="181"/>
      <c r="AG151" s="181"/>
      <c r="AH151" s="215"/>
      <c r="AI151" s="109"/>
      <c r="AJ151" s="22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164"/>
    </row>
    <row r="152" spans="2:60"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18"/>
      <c r="W152" s="222"/>
      <c r="X152" s="81"/>
      <c r="Y152" s="181"/>
      <c r="Z152" s="181"/>
      <c r="AA152" s="81"/>
      <c r="AB152" s="225"/>
      <c r="AC152" s="232"/>
      <c r="AD152" s="81"/>
      <c r="AE152" s="181"/>
      <c r="AF152" s="181"/>
      <c r="AG152" s="181"/>
      <c r="AH152" s="215"/>
      <c r="AI152" s="109"/>
      <c r="AJ152" s="22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164"/>
    </row>
    <row r="153" spans="2:60"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18"/>
      <c r="W153" s="222"/>
      <c r="X153" s="81"/>
      <c r="Y153" s="181"/>
      <c r="Z153" s="181"/>
      <c r="AA153" s="81"/>
      <c r="AB153" s="225"/>
      <c r="AC153" s="232"/>
      <c r="AD153" s="81"/>
      <c r="AE153" s="181"/>
      <c r="AF153" s="181"/>
      <c r="AG153" s="181"/>
      <c r="AH153" s="215"/>
      <c r="AI153" s="109"/>
      <c r="AJ153" s="22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164"/>
    </row>
    <row r="154" spans="2:60"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18"/>
      <c r="W154" s="222"/>
      <c r="X154" s="81"/>
      <c r="Y154" s="181"/>
      <c r="Z154" s="181"/>
      <c r="AA154" s="81"/>
      <c r="AB154" s="225"/>
      <c r="AC154" s="232"/>
      <c r="AD154" s="81"/>
      <c r="AE154" s="181"/>
      <c r="AF154" s="181"/>
      <c r="AG154" s="181"/>
      <c r="AH154" s="215"/>
      <c r="AI154" s="109"/>
      <c r="AJ154" s="22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164"/>
    </row>
    <row r="155" spans="2:60"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18"/>
      <c r="W155" s="222"/>
      <c r="X155" s="81"/>
      <c r="Y155" s="181"/>
      <c r="Z155" s="181"/>
      <c r="AA155" s="81"/>
      <c r="AB155" s="225"/>
      <c r="AC155" s="232"/>
      <c r="AD155" s="81"/>
      <c r="AE155" s="181"/>
      <c r="AF155" s="181"/>
      <c r="AG155" s="181"/>
      <c r="AH155" s="215"/>
      <c r="AI155" s="109"/>
      <c r="AJ155" s="22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164"/>
    </row>
    <row r="156" spans="2:60"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18"/>
      <c r="W156" s="222"/>
      <c r="X156" s="81"/>
      <c r="Y156" s="181"/>
      <c r="Z156" s="181"/>
      <c r="AA156" s="81"/>
      <c r="AB156" s="225"/>
      <c r="AC156" s="232"/>
      <c r="AD156" s="81"/>
      <c r="AE156" s="181"/>
      <c r="AF156" s="181"/>
      <c r="AG156" s="181"/>
      <c r="AH156" s="215"/>
      <c r="AI156" s="109"/>
      <c r="AJ156" s="229"/>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164"/>
    </row>
    <row r="157" spans="2:60"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18"/>
      <c r="W157" s="222"/>
      <c r="X157" s="81"/>
      <c r="Y157" s="181"/>
      <c r="Z157" s="181"/>
      <c r="AA157" s="81"/>
      <c r="AB157" s="225"/>
      <c r="AC157" s="232"/>
      <c r="AD157" s="81"/>
      <c r="AE157" s="181"/>
      <c r="AF157" s="181"/>
      <c r="AG157" s="181"/>
      <c r="AH157" s="215"/>
      <c r="AI157" s="109"/>
      <c r="AJ157" s="22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164"/>
    </row>
    <row r="158" spans="2:60"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18"/>
      <c r="W158" s="222"/>
      <c r="X158" s="81"/>
      <c r="Y158" s="181"/>
      <c r="Z158" s="181"/>
      <c r="AA158" s="81"/>
      <c r="AB158" s="225"/>
      <c r="AC158" s="232"/>
      <c r="AD158" s="81"/>
      <c r="AE158" s="181"/>
      <c r="AF158" s="181"/>
      <c r="AG158" s="181"/>
      <c r="AH158" s="215"/>
      <c r="AI158" s="109"/>
      <c r="AJ158" s="22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164"/>
    </row>
    <row r="159" spans="2:60"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18"/>
      <c r="W159" s="222"/>
      <c r="X159" s="81"/>
      <c r="Y159" s="181"/>
      <c r="Z159" s="181"/>
      <c r="AA159" s="81"/>
      <c r="AB159" s="225"/>
      <c r="AC159" s="232"/>
      <c r="AD159" s="81"/>
      <c r="AE159" s="181"/>
      <c r="AF159" s="181"/>
      <c r="AG159" s="181"/>
      <c r="AH159" s="215"/>
      <c r="AI159" s="109"/>
      <c r="AJ159" s="22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164"/>
    </row>
    <row r="160" spans="2:60"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18"/>
      <c r="W160" s="222"/>
      <c r="X160" s="81"/>
      <c r="Y160" s="181"/>
      <c r="Z160" s="181"/>
      <c r="AA160" s="81"/>
      <c r="AB160" s="225"/>
      <c r="AC160" s="232"/>
      <c r="AD160" s="81"/>
      <c r="AE160" s="181"/>
      <c r="AF160" s="181"/>
      <c r="AG160" s="181"/>
      <c r="AH160" s="215"/>
      <c r="AI160" s="109"/>
      <c r="AJ160" s="229"/>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164"/>
    </row>
    <row r="161" spans="2:60"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18"/>
      <c r="W161" s="222"/>
      <c r="X161" s="81"/>
      <c r="Y161" s="181"/>
      <c r="Z161" s="181"/>
      <c r="AA161" s="81"/>
      <c r="AB161" s="225"/>
      <c r="AC161" s="232"/>
      <c r="AD161" s="81"/>
      <c r="AE161" s="181"/>
      <c r="AF161" s="181"/>
      <c r="AG161" s="181"/>
      <c r="AH161" s="215"/>
      <c r="AI161" s="109"/>
      <c r="AJ161" s="229"/>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164"/>
    </row>
    <row r="162" spans="2:60"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18"/>
      <c r="W162" s="222"/>
      <c r="X162" s="81"/>
      <c r="Y162" s="181"/>
      <c r="Z162" s="181"/>
      <c r="AA162" s="81"/>
      <c r="AB162" s="225"/>
      <c r="AC162" s="232"/>
      <c r="AD162" s="81"/>
      <c r="AE162" s="181"/>
      <c r="AF162" s="181"/>
      <c r="AG162" s="181"/>
      <c r="AH162" s="215"/>
      <c r="AI162" s="109"/>
      <c r="AJ162" s="229"/>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164"/>
    </row>
    <row r="163" spans="2:60"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18"/>
      <c r="W163" s="222"/>
      <c r="X163" s="81"/>
      <c r="Y163" s="181"/>
      <c r="Z163" s="181"/>
      <c r="AA163" s="81"/>
      <c r="AB163" s="225"/>
      <c r="AC163" s="232"/>
      <c r="AD163" s="81"/>
      <c r="AE163" s="181"/>
      <c r="AF163" s="181"/>
      <c r="AG163" s="181"/>
      <c r="AH163" s="215"/>
      <c r="AI163" s="109"/>
      <c r="AJ163" s="229"/>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164"/>
    </row>
    <row r="164" spans="2:60"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18"/>
      <c r="W164" s="222"/>
      <c r="X164" s="81"/>
      <c r="Y164" s="181"/>
      <c r="Z164" s="181"/>
      <c r="AA164" s="81"/>
      <c r="AB164" s="225"/>
      <c r="AC164" s="232"/>
      <c r="AD164" s="81"/>
      <c r="AE164" s="181"/>
      <c r="AF164" s="181"/>
      <c r="AG164" s="181"/>
      <c r="AH164" s="215"/>
      <c r="AI164" s="109"/>
      <c r="AJ164" s="229"/>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164"/>
    </row>
    <row r="165" spans="2:60"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18"/>
      <c r="W165" s="222"/>
      <c r="X165" s="81"/>
      <c r="Y165" s="181"/>
      <c r="Z165" s="181"/>
      <c r="AA165" s="81"/>
      <c r="AB165" s="225"/>
      <c r="AC165" s="232"/>
      <c r="AD165" s="81"/>
      <c r="AE165" s="181"/>
      <c r="AF165" s="181"/>
      <c r="AG165" s="181"/>
      <c r="AH165" s="215"/>
      <c r="AI165" s="109"/>
      <c r="AJ165" s="229"/>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164"/>
    </row>
    <row r="166" spans="2:60"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18"/>
      <c r="W166" s="222"/>
      <c r="X166" s="81"/>
      <c r="Y166" s="181"/>
      <c r="Z166" s="181"/>
      <c r="AA166" s="81"/>
      <c r="AB166" s="225"/>
      <c r="AC166" s="232"/>
      <c r="AD166" s="81"/>
      <c r="AE166" s="181"/>
      <c r="AF166" s="181"/>
      <c r="AG166" s="181"/>
      <c r="AH166" s="215"/>
      <c r="AI166" s="109"/>
      <c r="AJ166" s="22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164"/>
    </row>
    <row r="167" spans="2:60"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18"/>
      <c r="W167" s="222"/>
      <c r="X167" s="81"/>
      <c r="Y167" s="181"/>
      <c r="Z167" s="181"/>
      <c r="AA167" s="81"/>
      <c r="AB167" s="225"/>
      <c r="AC167" s="232"/>
      <c r="AD167" s="81"/>
      <c r="AE167" s="181"/>
      <c r="AF167" s="181"/>
      <c r="AG167" s="181"/>
      <c r="AH167" s="215"/>
      <c r="AI167" s="109"/>
      <c r="AJ167" s="229"/>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164"/>
    </row>
    <row r="168" spans="2:60"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18"/>
      <c r="W168" s="222"/>
      <c r="X168" s="81"/>
      <c r="Y168" s="181"/>
      <c r="Z168" s="181"/>
      <c r="AA168" s="81"/>
      <c r="AB168" s="225"/>
      <c r="AC168" s="232"/>
      <c r="AD168" s="81"/>
      <c r="AE168" s="181"/>
      <c r="AF168" s="181"/>
      <c r="AG168" s="181"/>
      <c r="AH168" s="215"/>
      <c r="AI168" s="109"/>
      <c r="AJ168" s="22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164"/>
    </row>
    <row r="169" spans="2:60"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18"/>
      <c r="W169" s="222"/>
      <c r="X169" s="81"/>
      <c r="Y169" s="181"/>
      <c r="Z169" s="181"/>
      <c r="AA169" s="81"/>
      <c r="AB169" s="225"/>
      <c r="AC169" s="232"/>
      <c r="AD169" s="81"/>
      <c r="AE169" s="181"/>
      <c r="AF169" s="181"/>
      <c r="AG169" s="181"/>
      <c r="AH169" s="215"/>
      <c r="AI169" s="109"/>
      <c r="AJ169" s="229"/>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164"/>
    </row>
    <row r="170" spans="2:60"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18"/>
      <c r="W170" s="222"/>
      <c r="X170" s="81"/>
      <c r="Y170" s="181"/>
      <c r="Z170" s="181"/>
      <c r="AA170" s="81"/>
      <c r="AB170" s="225"/>
      <c r="AC170" s="232"/>
      <c r="AD170" s="81"/>
      <c r="AE170" s="181"/>
      <c r="AF170" s="181"/>
      <c r="AG170" s="181"/>
      <c r="AH170" s="215"/>
      <c r="AI170" s="109"/>
      <c r="AJ170" s="22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164"/>
    </row>
    <row r="171" spans="2:60"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18"/>
      <c r="W171" s="222"/>
      <c r="X171" s="81"/>
      <c r="Y171" s="181"/>
      <c r="Z171" s="181"/>
      <c r="AA171" s="81"/>
      <c r="AB171" s="225"/>
      <c r="AC171" s="232"/>
      <c r="AD171" s="81"/>
      <c r="AE171" s="181"/>
      <c r="AF171" s="181"/>
      <c r="AG171" s="181"/>
      <c r="AH171" s="215"/>
      <c r="AI171" s="109"/>
      <c r="AJ171" s="22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164"/>
    </row>
    <row r="172" spans="2:60"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18"/>
      <c r="W172" s="222"/>
      <c r="X172" s="81"/>
      <c r="Y172" s="181"/>
      <c r="Z172" s="181"/>
      <c r="AA172" s="81"/>
      <c r="AB172" s="225"/>
      <c r="AC172" s="232"/>
      <c r="AD172" s="81"/>
      <c r="AE172" s="181"/>
      <c r="AF172" s="181"/>
      <c r="AG172" s="181"/>
      <c r="AH172" s="215"/>
      <c r="AI172" s="109"/>
      <c r="AJ172" s="229"/>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164"/>
    </row>
    <row r="173" spans="2:60"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18"/>
      <c r="W173" s="222"/>
      <c r="X173" s="81"/>
      <c r="Y173" s="181"/>
      <c r="Z173" s="181"/>
      <c r="AA173" s="81"/>
      <c r="AB173" s="225"/>
      <c r="AC173" s="232"/>
      <c r="AD173" s="81"/>
      <c r="AE173" s="181"/>
      <c r="AF173" s="181"/>
      <c r="AG173" s="181"/>
      <c r="AH173" s="215"/>
      <c r="AI173" s="109"/>
      <c r="AJ173" s="22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164"/>
    </row>
    <row r="174" spans="2:60"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18"/>
      <c r="W174" s="222"/>
      <c r="X174" s="81"/>
      <c r="Y174" s="181"/>
      <c r="Z174" s="181"/>
      <c r="AA174" s="81"/>
      <c r="AB174" s="225"/>
      <c r="AC174" s="232"/>
      <c r="AD174" s="81"/>
      <c r="AE174" s="181"/>
      <c r="AF174" s="181"/>
      <c r="AG174" s="181"/>
      <c r="AH174" s="215"/>
      <c r="AI174" s="109"/>
      <c r="AJ174" s="229"/>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164"/>
    </row>
    <row r="175" spans="2:60"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18"/>
      <c r="W175" s="222"/>
      <c r="X175" s="81"/>
      <c r="Y175" s="181"/>
      <c r="Z175" s="181"/>
      <c r="AA175" s="81"/>
      <c r="AB175" s="225"/>
      <c r="AC175" s="232"/>
      <c r="AD175" s="81"/>
      <c r="AE175" s="181"/>
      <c r="AF175" s="181"/>
      <c r="AG175" s="181"/>
      <c r="AH175" s="215"/>
      <c r="AI175" s="109"/>
      <c r="AJ175" s="22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164"/>
    </row>
    <row r="176" spans="2:60"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18"/>
      <c r="W176" s="222"/>
      <c r="X176" s="81"/>
      <c r="Y176" s="181"/>
      <c r="Z176" s="181"/>
      <c r="AA176" s="81"/>
      <c r="AB176" s="225"/>
      <c r="AC176" s="232"/>
      <c r="AD176" s="81"/>
      <c r="AE176" s="181"/>
      <c r="AF176" s="181"/>
      <c r="AG176" s="181"/>
      <c r="AH176" s="215"/>
      <c r="AI176" s="109"/>
      <c r="AJ176" s="22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164"/>
    </row>
    <row r="177" spans="2:60"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18"/>
      <c r="W177" s="222"/>
      <c r="X177" s="81"/>
      <c r="Y177" s="181"/>
      <c r="Z177" s="181"/>
      <c r="AA177" s="81"/>
      <c r="AB177" s="225"/>
      <c r="AC177" s="232"/>
      <c r="AD177" s="81"/>
      <c r="AE177" s="181"/>
      <c r="AF177" s="181"/>
      <c r="AG177" s="181"/>
      <c r="AH177" s="215"/>
      <c r="AI177" s="109"/>
      <c r="AJ177" s="229"/>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164"/>
    </row>
    <row r="178" spans="2:60"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18"/>
      <c r="W178" s="222"/>
      <c r="X178" s="81"/>
      <c r="Y178" s="181"/>
      <c r="Z178" s="181"/>
      <c r="AA178" s="81"/>
      <c r="AB178" s="225"/>
      <c r="AC178" s="232"/>
      <c r="AD178" s="81"/>
      <c r="AE178" s="181"/>
      <c r="AF178" s="181"/>
      <c r="AG178" s="181"/>
      <c r="AH178" s="215"/>
      <c r="AI178" s="109"/>
      <c r="AJ178" s="229"/>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164"/>
    </row>
    <row r="179" spans="2:60"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18"/>
      <c r="W179" s="222"/>
      <c r="X179" s="81"/>
      <c r="Y179" s="181"/>
      <c r="Z179" s="181"/>
      <c r="AA179" s="81"/>
      <c r="AB179" s="225"/>
      <c r="AC179" s="232"/>
      <c r="AD179" s="81"/>
      <c r="AE179" s="181"/>
      <c r="AF179" s="181"/>
      <c r="AG179" s="181"/>
      <c r="AH179" s="215"/>
      <c r="AI179" s="109"/>
      <c r="AJ179" s="22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164"/>
    </row>
    <row r="180" spans="2:60"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18"/>
      <c r="W180" s="222"/>
      <c r="X180" s="81"/>
      <c r="Y180" s="181"/>
      <c r="Z180" s="181"/>
      <c r="AA180" s="81"/>
      <c r="AB180" s="225"/>
      <c r="AC180" s="232"/>
      <c r="AD180" s="81"/>
      <c r="AE180" s="181"/>
      <c r="AF180" s="181"/>
      <c r="AG180" s="181"/>
      <c r="AH180" s="215"/>
      <c r="AI180" s="109"/>
      <c r="AJ180" s="22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164"/>
    </row>
    <row r="181" spans="2:60"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18"/>
      <c r="W181" s="222"/>
      <c r="X181" s="81"/>
      <c r="Y181" s="181"/>
      <c r="Z181" s="181"/>
      <c r="AA181" s="81"/>
      <c r="AB181" s="225"/>
      <c r="AC181" s="232"/>
      <c r="AD181" s="81"/>
      <c r="AE181" s="181"/>
      <c r="AF181" s="181"/>
      <c r="AG181" s="181"/>
      <c r="AH181" s="215"/>
      <c r="AI181" s="109"/>
      <c r="AJ181" s="22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164"/>
    </row>
    <row r="182" spans="2:60"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18"/>
      <c r="W182" s="222"/>
      <c r="X182" s="81"/>
      <c r="Y182" s="181"/>
      <c r="Z182" s="181"/>
      <c r="AA182" s="81"/>
      <c r="AB182" s="225"/>
      <c r="AC182" s="232"/>
      <c r="AD182" s="81"/>
      <c r="AE182" s="181"/>
      <c r="AF182" s="181"/>
      <c r="AG182" s="181"/>
      <c r="AH182" s="215"/>
      <c r="AI182" s="109"/>
      <c r="AJ182" s="22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164"/>
    </row>
    <row r="183" spans="2:60"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18"/>
      <c r="W183" s="222"/>
      <c r="X183" s="81"/>
      <c r="Y183" s="181"/>
      <c r="Z183" s="181"/>
      <c r="AA183" s="81"/>
      <c r="AB183" s="225"/>
      <c r="AC183" s="232"/>
      <c r="AD183" s="81"/>
      <c r="AE183" s="181"/>
      <c r="AF183" s="181"/>
      <c r="AG183" s="181"/>
      <c r="AH183" s="215"/>
      <c r="AI183" s="109"/>
      <c r="AJ183" s="22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164"/>
    </row>
    <row r="184" spans="2:60"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18"/>
      <c r="W184" s="222"/>
      <c r="X184" s="81"/>
      <c r="Y184" s="181"/>
      <c r="Z184" s="181"/>
      <c r="AA184" s="81"/>
      <c r="AB184" s="225"/>
      <c r="AC184" s="232"/>
      <c r="AD184" s="81"/>
      <c r="AE184" s="181"/>
      <c r="AF184" s="181"/>
      <c r="AG184" s="181"/>
      <c r="AH184" s="215"/>
      <c r="AI184" s="109"/>
      <c r="AJ184" s="22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164"/>
    </row>
    <row r="185" spans="2:60"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18"/>
      <c r="W185" s="222"/>
      <c r="X185" s="81"/>
      <c r="Y185" s="181"/>
      <c r="Z185" s="181"/>
      <c r="AA185" s="81"/>
      <c r="AB185" s="225"/>
      <c r="AC185" s="232"/>
      <c r="AD185" s="81"/>
      <c r="AE185" s="181"/>
      <c r="AF185" s="181"/>
      <c r="AG185" s="181"/>
      <c r="AH185" s="215"/>
      <c r="AI185" s="109"/>
      <c r="AJ185" s="22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164"/>
    </row>
    <row r="186" spans="2:60"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18"/>
      <c r="W186" s="222"/>
      <c r="X186" s="81"/>
      <c r="Y186" s="181"/>
      <c r="Z186" s="181"/>
      <c r="AA186" s="81"/>
      <c r="AB186" s="225"/>
      <c r="AC186" s="232"/>
      <c r="AD186" s="81"/>
      <c r="AE186" s="181"/>
      <c r="AF186" s="181"/>
      <c r="AG186" s="181"/>
      <c r="AH186" s="215"/>
      <c r="AI186" s="109"/>
      <c r="AJ186" s="22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164"/>
    </row>
    <row r="187" spans="2:60"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18"/>
      <c r="W187" s="222"/>
      <c r="X187" s="81"/>
      <c r="Y187" s="181"/>
      <c r="Z187" s="181"/>
      <c r="AA187" s="81"/>
      <c r="AB187" s="225"/>
      <c r="AC187" s="232"/>
      <c r="AD187" s="81"/>
      <c r="AE187" s="181"/>
      <c r="AF187" s="181"/>
      <c r="AG187" s="181"/>
      <c r="AH187" s="215"/>
      <c r="AI187" s="109"/>
      <c r="AJ187" s="22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164"/>
    </row>
    <row r="188" spans="2:60"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18"/>
      <c r="W188" s="222"/>
      <c r="X188" s="81"/>
      <c r="Y188" s="181"/>
      <c r="Z188" s="181"/>
      <c r="AA188" s="81"/>
      <c r="AB188" s="225"/>
      <c r="AC188" s="232"/>
      <c r="AD188" s="81"/>
      <c r="AE188" s="181"/>
      <c r="AF188" s="181"/>
      <c r="AG188" s="181"/>
      <c r="AH188" s="215"/>
      <c r="AI188" s="109"/>
      <c r="AJ188" s="22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164"/>
    </row>
    <row r="189" spans="2:60"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18"/>
      <c r="W189" s="222"/>
      <c r="X189" s="81"/>
      <c r="Y189" s="181"/>
      <c r="Z189" s="181"/>
      <c r="AA189" s="81"/>
      <c r="AB189" s="225"/>
      <c r="AC189" s="232"/>
      <c r="AD189" s="81"/>
      <c r="AE189" s="181"/>
      <c r="AF189" s="181"/>
      <c r="AG189" s="181"/>
      <c r="AH189" s="215"/>
      <c r="AI189" s="109"/>
      <c r="AJ189" s="22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164"/>
    </row>
    <row r="190" spans="2:60"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18"/>
      <c r="W190" s="222"/>
      <c r="X190" s="81"/>
      <c r="Y190" s="181"/>
      <c r="Z190" s="181"/>
      <c r="AA190" s="81"/>
      <c r="AB190" s="225"/>
      <c r="AC190" s="232"/>
      <c r="AD190" s="81"/>
      <c r="AE190" s="181"/>
      <c r="AF190" s="181"/>
      <c r="AG190" s="181"/>
      <c r="AH190" s="215"/>
      <c r="AI190" s="109"/>
      <c r="AJ190" s="22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164"/>
    </row>
    <row r="191" spans="2:60"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18"/>
      <c r="W191" s="222"/>
      <c r="X191" s="81"/>
      <c r="Y191" s="181"/>
      <c r="Z191" s="181"/>
      <c r="AA191" s="81"/>
      <c r="AB191" s="225"/>
      <c r="AC191" s="232"/>
      <c r="AD191" s="81"/>
      <c r="AE191" s="181"/>
      <c r="AF191" s="181"/>
      <c r="AG191" s="181"/>
      <c r="AH191" s="215"/>
      <c r="AI191" s="109"/>
      <c r="AJ191" s="22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164"/>
    </row>
    <row r="192" spans="2:60"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18"/>
      <c r="W192" s="222"/>
      <c r="X192" s="81"/>
      <c r="Y192" s="181"/>
      <c r="Z192" s="181"/>
      <c r="AA192" s="81"/>
      <c r="AB192" s="225"/>
      <c r="AC192" s="232"/>
      <c r="AD192" s="81"/>
      <c r="AE192" s="181"/>
      <c r="AF192" s="181"/>
      <c r="AG192" s="181"/>
      <c r="AH192" s="215"/>
      <c r="AI192" s="109"/>
      <c r="AJ192" s="22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164"/>
    </row>
    <row r="193" spans="2:60"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18"/>
      <c r="W193" s="222"/>
      <c r="X193" s="81"/>
      <c r="Y193" s="181"/>
      <c r="Z193" s="181"/>
      <c r="AA193" s="81"/>
      <c r="AB193" s="225"/>
      <c r="AC193" s="232"/>
      <c r="AD193" s="81"/>
      <c r="AE193" s="181"/>
      <c r="AF193" s="181"/>
      <c r="AG193" s="181"/>
      <c r="AH193" s="215"/>
      <c r="AI193" s="109"/>
      <c r="AJ193" s="22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164"/>
    </row>
    <row r="194" spans="2:60"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18"/>
      <c r="W194" s="222"/>
      <c r="X194" s="81"/>
      <c r="Y194" s="181"/>
      <c r="Z194" s="181"/>
      <c r="AA194" s="81"/>
      <c r="AB194" s="225"/>
      <c r="AC194" s="232"/>
      <c r="AD194" s="81"/>
      <c r="AE194" s="181"/>
      <c r="AF194" s="181"/>
      <c r="AG194" s="181"/>
      <c r="AH194" s="215"/>
      <c r="AI194" s="109"/>
      <c r="AJ194" s="22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164"/>
    </row>
    <row r="195" spans="2:60"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18"/>
      <c r="W195" s="222"/>
      <c r="X195" s="81"/>
      <c r="Y195" s="181"/>
      <c r="Z195" s="181"/>
      <c r="AA195" s="81"/>
      <c r="AB195" s="225"/>
      <c r="AC195" s="232"/>
      <c r="AD195" s="81"/>
      <c r="AE195" s="181"/>
      <c r="AF195" s="181"/>
      <c r="AG195" s="181"/>
      <c r="AH195" s="215"/>
      <c r="AI195" s="109"/>
      <c r="AJ195" s="22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164"/>
    </row>
    <row r="196" spans="2:60"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18"/>
      <c r="W196" s="222"/>
      <c r="X196" s="81"/>
      <c r="Y196" s="181"/>
      <c r="Z196" s="181"/>
      <c r="AA196" s="81"/>
      <c r="AB196" s="225"/>
      <c r="AC196" s="232"/>
      <c r="AD196" s="81"/>
      <c r="AE196" s="181"/>
      <c r="AF196" s="181"/>
      <c r="AG196" s="181"/>
      <c r="AH196" s="215"/>
      <c r="AI196" s="109"/>
      <c r="AJ196" s="22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164"/>
    </row>
    <row r="197" spans="2:60"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18"/>
      <c r="W197" s="222"/>
      <c r="X197" s="81"/>
      <c r="Y197" s="181"/>
      <c r="Z197" s="181"/>
      <c r="AA197" s="81"/>
      <c r="AB197" s="225"/>
      <c r="AC197" s="232"/>
      <c r="AD197" s="81"/>
      <c r="AE197" s="181"/>
      <c r="AF197" s="181"/>
      <c r="AG197" s="181"/>
      <c r="AH197" s="215"/>
      <c r="AI197" s="109"/>
      <c r="AJ197" s="22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164"/>
    </row>
    <row r="198" spans="2:60"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18"/>
      <c r="W198" s="222"/>
      <c r="X198" s="81"/>
      <c r="Y198" s="181"/>
      <c r="Z198" s="181"/>
      <c r="AA198" s="81"/>
      <c r="AB198" s="225"/>
      <c r="AC198" s="232"/>
      <c r="AD198" s="81"/>
      <c r="AE198" s="181"/>
      <c r="AF198" s="181"/>
      <c r="AG198" s="181"/>
      <c r="AH198" s="215"/>
      <c r="AI198" s="109"/>
      <c r="AJ198" s="22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164"/>
    </row>
    <row r="199" spans="2:60"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18"/>
      <c r="W199" s="222"/>
      <c r="X199" s="81"/>
      <c r="Y199" s="181"/>
      <c r="Z199" s="181"/>
      <c r="AA199" s="81"/>
      <c r="AB199" s="225"/>
      <c r="AC199" s="232"/>
      <c r="AD199" s="81"/>
      <c r="AE199" s="181"/>
      <c r="AF199" s="181"/>
      <c r="AG199" s="181"/>
      <c r="AH199" s="215"/>
      <c r="AI199" s="109"/>
      <c r="AJ199" s="22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164"/>
    </row>
    <row r="200" spans="2:60"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18"/>
      <c r="W200" s="222"/>
      <c r="X200" s="81"/>
      <c r="Y200" s="181"/>
      <c r="Z200" s="181"/>
      <c r="AA200" s="81"/>
      <c r="AB200" s="225"/>
      <c r="AC200" s="232"/>
      <c r="AD200" s="81"/>
      <c r="AE200" s="181"/>
      <c r="AF200" s="181"/>
      <c r="AG200" s="181"/>
      <c r="AH200" s="215"/>
      <c r="AI200" s="109"/>
      <c r="AJ200" s="22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164"/>
    </row>
    <row r="201" spans="2:60"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18"/>
      <c r="W201" s="222"/>
      <c r="X201" s="81"/>
      <c r="Y201" s="181"/>
      <c r="Z201" s="181"/>
      <c r="AA201" s="81"/>
      <c r="AB201" s="225"/>
      <c r="AC201" s="232"/>
      <c r="AD201" s="81"/>
      <c r="AE201" s="181"/>
      <c r="AF201" s="181"/>
      <c r="AG201" s="181"/>
      <c r="AH201" s="215"/>
      <c r="AI201" s="109"/>
      <c r="AJ201" s="22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164"/>
    </row>
    <row r="202" spans="2:60"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18"/>
      <c r="W202" s="222"/>
      <c r="X202" s="81"/>
      <c r="Y202" s="181"/>
      <c r="Z202" s="181"/>
      <c r="AA202" s="81"/>
      <c r="AB202" s="225"/>
      <c r="AC202" s="232"/>
      <c r="AD202" s="81"/>
      <c r="AE202" s="181"/>
      <c r="AF202" s="181"/>
      <c r="AG202" s="181"/>
      <c r="AH202" s="215"/>
      <c r="AI202" s="109"/>
      <c r="AJ202" s="22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164"/>
    </row>
    <row r="203" spans="2:60"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18"/>
      <c r="W203" s="222"/>
      <c r="X203" s="81"/>
      <c r="Y203" s="181"/>
      <c r="Z203" s="181"/>
      <c r="AA203" s="81"/>
      <c r="AB203" s="225"/>
      <c r="AC203" s="232"/>
      <c r="AD203" s="81"/>
      <c r="AE203" s="181"/>
      <c r="AF203" s="181"/>
      <c r="AG203" s="181"/>
      <c r="AH203" s="215"/>
      <c r="AI203" s="109"/>
      <c r="AJ203" s="22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164"/>
    </row>
    <row r="204" spans="2:60"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18"/>
      <c r="W204" s="222"/>
      <c r="X204" s="81"/>
      <c r="Y204" s="181"/>
      <c r="Z204" s="181"/>
      <c r="AA204" s="81"/>
      <c r="AB204" s="225"/>
      <c r="AC204" s="232"/>
      <c r="AD204" s="81"/>
      <c r="AE204" s="181"/>
      <c r="AF204" s="181"/>
      <c r="AG204" s="181"/>
      <c r="AH204" s="215"/>
      <c r="AI204" s="109"/>
      <c r="AJ204" s="22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164"/>
    </row>
    <row r="205" spans="2:60"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18"/>
      <c r="W205" s="222"/>
      <c r="X205" s="81"/>
      <c r="Y205" s="181"/>
      <c r="Z205" s="181"/>
      <c r="AA205" s="81"/>
      <c r="AB205" s="225"/>
      <c r="AC205" s="232"/>
      <c r="AD205" s="81"/>
      <c r="AE205" s="181"/>
      <c r="AF205" s="181"/>
      <c r="AG205" s="181"/>
      <c r="AH205" s="215"/>
      <c r="AI205" s="109"/>
      <c r="AJ205" s="22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164"/>
    </row>
    <row r="206" spans="2:60"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18"/>
      <c r="W206" s="222"/>
      <c r="X206" s="81"/>
      <c r="Y206" s="181"/>
      <c r="Z206" s="181"/>
      <c r="AA206" s="81"/>
      <c r="AB206" s="225"/>
      <c r="AC206" s="232"/>
      <c r="AD206" s="81"/>
      <c r="AE206" s="181"/>
      <c r="AF206" s="181"/>
      <c r="AG206" s="181"/>
      <c r="AH206" s="215"/>
      <c r="AI206" s="109"/>
      <c r="AJ206" s="22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164"/>
    </row>
    <row r="207" spans="2:60"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18"/>
      <c r="W207" s="222"/>
      <c r="X207" s="81"/>
      <c r="Y207" s="181"/>
      <c r="Z207" s="181"/>
      <c r="AA207" s="81"/>
      <c r="AB207" s="225"/>
      <c r="AC207" s="232"/>
      <c r="AD207" s="81"/>
      <c r="AE207" s="181"/>
      <c r="AF207" s="181"/>
      <c r="AG207" s="181"/>
      <c r="AH207" s="215"/>
      <c r="AI207" s="109"/>
      <c r="AJ207" s="22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164"/>
    </row>
    <row r="208" spans="2:60"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18"/>
      <c r="W208" s="222"/>
      <c r="X208" s="81"/>
      <c r="Y208" s="181"/>
      <c r="Z208" s="181"/>
      <c r="AA208" s="81"/>
      <c r="AB208" s="225"/>
      <c r="AC208" s="232"/>
      <c r="AD208" s="81"/>
      <c r="AE208" s="181"/>
      <c r="AF208" s="181"/>
      <c r="AG208" s="181"/>
      <c r="AH208" s="215"/>
      <c r="AI208" s="109"/>
      <c r="AJ208" s="22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164"/>
    </row>
    <row r="209" spans="2:60"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18"/>
      <c r="W209" s="222"/>
      <c r="X209" s="81"/>
      <c r="Y209" s="181"/>
      <c r="Z209" s="181"/>
      <c r="AA209" s="81"/>
      <c r="AB209" s="225"/>
      <c r="AC209" s="232"/>
      <c r="AD209" s="81"/>
      <c r="AE209" s="181"/>
      <c r="AF209" s="181"/>
      <c r="AG209" s="181"/>
      <c r="AH209" s="215"/>
      <c r="AI209" s="109"/>
      <c r="AJ209" s="22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164"/>
    </row>
    <row r="210" spans="2:60"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18"/>
      <c r="W210" s="222"/>
      <c r="X210" s="81"/>
      <c r="Y210" s="181"/>
      <c r="Z210" s="181"/>
      <c r="AA210" s="81"/>
      <c r="AB210" s="225"/>
      <c r="AC210" s="232"/>
      <c r="AD210" s="81"/>
      <c r="AE210" s="181"/>
      <c r="AF210" s="181"/>
      <c r="AG210" s="181"/>
      <c r="AH210" s="215"/>
      <c r="AI210" s="109"/>
      <c r="AJ210" s="22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164"/>
    </row>
    <row r="211" spans="2:60"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18"/>
      <c r="W211" s="222"/>
      <c r="X211" s="81"/>
      <c r="Y211" s="181"/>
      <c r="Z211" s="181"/>
      <c r="AA211" s="81"/>
      <c r="AB211" s="225"/>
      <c r="AC211" s="232"/>
      <c r="AD211" s="81"/>
      <c r="AE211" s="181"/>
      <c r="AF211" s="181"/>
      <c r="AG211" s="181"/>
      <c r="AH211" s="215"/>
      <c r="AI211" s="109"/>
      <c r="AJ211" s="22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164"/>
    </row>
    <row r="212" spans="2:60"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18"/>
      <c r="W212" s="222"/>
      <c r="X212" s="81"/>
      <c r="Y212" s="181"/>
      <c r="Z212" s="181"/>
      <c r="AA212" s="81"/>
      <c r="AB212" s="225"/>
      <c r="AC212" s="232"/>
      <c r="AD212" s="81"/>
      <c r="AE212" s="181"/>
      <c r="AF212" s="181"/>
      <c r="AG212" s="181"/>
      <c r="AH212" s="215"/>
      <c r="AI212" s="109"/>
      <c r="AJ212" s="22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164"/>
    </row>
    <row r="213" spans="2:60"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18"/>
      <c r="W213" s="222"/>
      <c r="X213" s="81"/>
      <c r="Y213" s="181"/>
      <c r="Z213" s="181"/>
      <c r="AA213" s="81"/>
      <c r="AB213" s="225"/>
      <c r="AC213" s="232"/>
      <c r="AD213" s="81"/>
      <c r="AE213" s="181"/>
      <c r="AF213" s="181"/>
      <c r="AG213" s="181"/>
      <c r="AH213" s="215"/>
      <c r="AI213" s="109"/>
      <c r="AJ213" s="22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164"/>
    </row>
    <row r="214" spans="2:60"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18"/>
      <c r="W214" s="222"/>
      <c r="X214" s="81"/>
      <c r="Y214" s="181"/>
      <c r="Z214" s="181"/>
      <c r="AA214" s="81"/>
      <c r="AB214" s="225"/>
      <c r="AC214" s="232"/>
      <c r="AD214" s="81"/>
      <c r="AE214" s="181"/>
      <c r="AF214" s="181"/>
      <c r="AG214" s="181"/>
      <c r="AH214" s="215"/>
      <c r="AI214" s="109"/>
      <c r="AJ214" s="22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164"/>
    </row>
    <row r="215" spans="2:60"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18"/>
      <c r="W215" s="222"/>
      <c r="X215" s="81"/>
      <c r="Y215" s="181"/>
      <c r="Z215" s="181"/>
      <c r="AA215" s="81"/>
      <c r="AB215" s="225"/>
      <c r="AC215" s="232"/>
      <c r="AD215" s="81"/>
      <c r="AE215" s="181"/>
      <c r="AF215" s="181"/>
      <c r="AG215" s="181"/>
      <c r="AH215" s="215"/>
      <c r="AI215" s="109"/>
      <c r="AJ215" s="22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164"/>
    </row>
    <row r="216" spans="2:60"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18"/>
      <c r="W216" s="222"/>
      <c r="X216" s="81"/>
      <c r="Y216" s="181"/>
      <c r="Z216" s="181"/>
      <c r="AA216" s="81"/>
      <c r="AB216" s="225"/>
      <c r="AC216" s="232"/>
      <c r="AD216" s="81"/>
      <c r="AE216" s="181"/>
      <c r="AF216" s="181"/>
      <c r="AG216" s="181"/>
      <c r="AH216" s="215"/>
      <c r="AI216" s="109"/>
      <c r="AJ216" s="22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164"/>
    </row>
    <row r="217" spans="2:60"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18"/>
      <c r="W217" s="222"/>
      <c r="X217" s="81"/>
      <c r="Y217" s="181"/>
      <c r="Z217" s="181"/>
      <c r="AA217" s="81"/>
      <c r="AB217" s="225"/>
      <c r="AC217" s="232"/>
      <c r="AD217" s="81"/>
      <c r="AE217" s="181"/>
      <c r="AF217" s="181"/>
      <c r="AG217" s="181"/>
      <c r="AH217" s="215"/>
      <c r="AI217" s="109"/>
      <c r="AJ217" s="22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164"/>
    </row>
    <row r="218" spans="2:60"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18"/>
      <c r="W218" s="222"/>
      <c r="X218" s="81"/>
      <c r="Y218" s="181"/>
      <c r="Z218" s="181"/>
      <c r="AA218" s="81"/>
      <c r="AB218" s="225"/>
      <c r="AC218" s="232"/>
      <c r="AD218" s="81"/>
      <c r="AE218" s="181"/>
      <c r="AF218" s="181"/>
      <c r="AG218" s="181"/>
      <c r="AH218" s="215"/>
      <c r="AI218" s="109"/>
      <c r="AJ218" s="22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164"/>
    </row>
    <row r="219" spans="2:60"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18"/>
      <c r="W219" s="222"/>
      <c r="X219" s="81"/>
      <c r="Y219" s="181"/>
      <c r="Z219" s="181"/>
      <c r="AA219" s="81"/>
      <c r="AB219" s="225"/>
      <c r="AC219" s="232"/>
      <c r="AD219" s="81"/>
      <c r="AE219" s="181"/>
      <c r="AF219" s="181"/>
      <c r="AG219" s="181"/>
      <c r="AH219" s="215"/>
      <c r="AI219" s="109"/>
      <c r="AJ219" s="22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164"/>
    </row>
    <row r="220" spans="2:60"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18"/>
      <c r="W220" s="222"/>
      <c r="X220" s="81"/>
      <c r="Y220" s="181"/>
      <c r="Z220" s="181"/>
      <c r="AA220" s="81"/>
      <c r="AB220" s="225"/>
      <c r="AC220" s="232"/>
      <c r="AD220" s="81"/>
      <c r="AE220" s="181"/>
      <c r="AF220" s="181"/>
      <c r="AG220" s="181"/>
      <c r="AH220" s="215"/>
      <c r="AI220" s="109"/>
      <c r="AJ220" s="22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164"/>
    </row>
    <row r="221" spans="2:60"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18"/>
      <c r="W221" s="222"/>
      <c r="X221" s="81"/>
      <c r="Y221" s="181"/>
      <c r="Z221" s="181"/>
      <c r="AA221" s="81"/>
      <c r="AB221" s="225"/>
      <c r="AC221" s="232"/>
      <c r="AD221" s="81"/>
      <c r="AE221" s="181"/>
      <c r="AF221" s="181"/>
      <c r="AG221" s="181"/>
      <c r="AH221" s="215"/>
      <c r="AI221" s="109"/>
      <c r="AJ221" s="22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164"/>
    </row>
    <row r="222" spans="2:60"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18"/>
      <c r="W222" s="222"/>
      <c r="X222" s="81"/>
      <c r="Y222" s="181"/>
      <c r="Z222" s="181"/>
      <c r="AA222" s="81"/>
      <c r="AB222" s="225"/>
      <c r="AC222" s="232"/>
      <c r="AD222" s="81"/>
      <c r="AE222" s="181"/>
      <c r="AF222" s="181"/>
      <c r="AG222" s="181"/>
      <c r="AH222" s="215"/>
      <c r="AI222" s="109"/>
      <c r="AJ222" s="22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164"/>
    </row>
    <row r="223" spans="2:60"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18"/>
      <c r="W223" s="222"/>
      <c r="X223" s="81"/>
      <c r="Y223" s="181"/>
      <c r="Z223" s="181"/>
      <c r="AA223" s="81"/>
      <c r="AB223" s="225"/>
      <c r="AC223" s="232"/>
      <c r="AD223" s="81"/>
      <c r="AE223" s="181"/>
      <c r="AF223" s="181"/>
      <c r="AG223" s="181"/>
      <c r="AH223" s="215"/>
      <c r="AI223" s="109"/>
      <c r="AJ223" s="229"/>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164"/>
    </row>
    <row r="224" spans="2:60"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18"/>
      <c r="W224" s="222"/>
      <c r="X224" s="81"/>
      <c r="Y224" s="181"/>
      <c r="Z224" s="181"/>
      <c r="AA224" s="81"/>
      <c r="AB224" s="225"/>
      <c r="AC224" s="232"/>
      <c r="AD224" s="81"/>
      <c r="AE224" s="181"/>
      <c r="AF224" s="181"/>
      <c r="AG224" s="181"/>
      <c r="AH224" s="215"/>
      <c r="AI224" s="109"/>
      <c r="AJ224" s="229"/>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164"/>
    </row>
    <row r="225" spans="2:60"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18"/>
      <c r="W225" s="222"/>
      <c r="X225" s="81"/>
      <c r="Y225" s="181"/>
      <c r="Z225" s="181"/>
      <c r="AA225" s="81"/>
      <c r="AB225" s="225"/>
      <c r="AC225" s="232"/>
      <c r="AD225" s="81"/>
      <c r="AE225" s="181"/>
      <c r="AF225" s="181"/>
      <c r="AG225" s="181"/>
      <c r="AH225" s="215"/>
      <c r="AI225" s="109"/>
      <c r="AJ225" s="229"/>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164"/>
    </row>
    <row r="226" spans="2:60"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18"/>
      <c r="W226" s="222"/>
      <c r="X226" s="81"/>
      <c r="Y226" s="181"/>
      <c r="Z226" s="181"/>
      <c r="AA226" s="81"/>
      <c r="AB226" s="225"/>
      <c r="AC226" s="232"/>
      <c r="AD226" s="81"/>
      <c r="AE226" s="181"/>
      <c r="AF226" s="181"/>
      <c r="AG226" s="181"/>
      <c r="AH226" s="215"/>
      <c r="AI226" s="109"/>
      <c r="AJ226" s="229"/>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164"/>
    </row>
    <row r="227" spans="2:60"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18"/>
      <c r="W227" s="222"/>
      <c r="X227" s="81"/>
      <c r="Y227" s="181"/>
      <c r="Z227" s="181"/>
      <c r="AA227" s="81"/>
      <c r="AB227" s="225"/>
      <c r="AC227" s="232"/>
      <c r="AD227" s="81"/>
      <c r="AE227" s="181"/>
      <c r="AF227" s="181"/>
      <c r="AG227" s="181"/>
      <c r="AH227" s="215"/>
      <c r="AI227" s="109"/>
      <c r="AJ227" s="229"/>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164"/>
    </row>
    <row r="228" spans="2:60"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18"/>
      <c r="W228" s="222"/>
      <c r="X228" s="81"/>
      <c r="Y228" s="181"/>
      <c r="Z228" s="181"/>
      <c r="AA228" s="81"/>
      <c r="AB228" s="225"/>
      <c r="AC228" s="232"/>
      <c r="AD228" s="81"/>
      <c r="AE228" s="181"/>
      <c r="AF228" s="181"/>
      <c r="AG228" s="181"/>
      <c r="AH228" s="215"/>
      <c r="AI228" s="109"/>
      <c r="AJ228" s="22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164"/>
    </row>
    <row r="229" spans="2:60"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18"/>
      <c r="W229" s="222"/>
      <c r="X229" s="81"/>
      <c r="Y229" s="181"/>
      <c r="Z229" s="181"/>
      <c r="AA229" s="81"/>
      <c r="AB229" s="225"/>
      <c r="AC229" s="232"/>
      <c r="AD229" s="81"/>
      <c r="AE229" s="181"/>
      <c r="AF229" s="181"/>
      <c r="AG229" s="181"/>
      <c r="AH229" s="215"/>
      <c r="AI229" s="109"/>
      <c r="AJ229" s="229"/>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164"/>
    </row>
    <row r="230" spans="2:60"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18"/>
      <c r="W230" s="222"/>
      <c r="X230" s="81"/>
      <c r="Y230" s="181"/>
      <c r="Z230" s="181"/>
      <c r="AA230" s="81"/>
      <c r="AB230" s="225"/>
      <c r="AC230" s="232"/>
      <c r="AD230" s="81"/>
      <c r="AE230" s="181"/>
      <c r="AF230" s="181"/>
      <c r="AG230" s="181"/>
      <c r="AH230" s="215"/>
      <c r="AI230" s="109"/>
      <c r="AJ230" s="22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164"/>
    </row>
    <row r="231" spans="2:60"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18"/>
      <c r="W231" s="222"/>
      <c r="X231" s="81"/>
      <c r="Y231" s="181"/>
      <c r="Z231" s="181"/>
      <c r="AA231" s="81"/>
      <c r="AB231" s="225"/>
      <c r="AC231" s="232"/>
      <c r="AD231" s="81"/>
      <c r="AE231" s="181"/>
      <c r="AF231" s="181"/>
      <c r="AG231" s="181"/>
      <c r="AH231" s="215"/>
      <c r="AI231" s="109"/>
      <c r="AJ231" s="229"/>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164"/>
    </row>
    <row r="232" spans="2:60"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18"/>
      <c r="W232" s="222"/>
      <c r="X232" s="81"/>
      <c r="Y232" s="181"/>
      <c r="Z232" s="181"/>
      <c r="AA232" s="81"/>
      <c r="AB232" s="225"/>
      <c r="AC232" s="232"/>
      <c r="AD232" s="81"/>
      <c r="AE232" s="181"/>
      <c r="AF232" s="181"/>
      <c r="AG232" s="181"/>
      <c r="AH232" s="215"/>
      <c r="AI232" s="109"/>
      <c r="AJ232" s="229"/>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164"/>
    </row>
    <row r="233" spans="2:60"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18"/>
      <c r="W233" s="222"/>
      <c r="X233" s="81"/>
      <c r="Y233" s="181"/>
      <c r="Z233" s="181"/>
      <c r="AA233" s="81"/>
      <c r="AB233" s="225"/>
      <c r="AC233" s="232"/>
      <c r="AD233" s="81"/>
      <c r="AE233" s="181"/>
      <c r="AF233" s="181"/>
      <c r="AG233" s="181"/>
      <c r="AH233" s="215"/>
      <c r="AI233" s="109"/>
      <c r="AJ233" s="229"/>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164"/>
    </row>
    <row r="234" spans="2:60"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18"/>
      <c r="W234" s="222"/>
      <c r="X234" s="81"/>
      <c r="Y234" s="181"/>
      <c r="Z234" s="181"/>
      <c r="AA234" s="81"/>
      <c r="AB234" s="225"/>
      <c r="AC234" s="232"/>
      <c r="AD234" s="81"/>
      <c r="AE234" s="181"/>
      <c r="AF234" s="181"/>
      <c r="AG234" s="181"/>
      <c r="AH234" s="215"/>
      <c r="AI234" s="109"/>
      <c r="AJ234" s="229"/>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164"/>
    </row>
    <row r="235" spans="2:60"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18"/>
      <c r="W235" s="222"/>
      <c r="X235" s="81"/>
      <c r="Y235" s="181"/>
      <c r="Z235" s="181"/>
      <c r="AA235" s="81"/>
      <c r="AB235" s="225"/>
      <c r="AC235" s="232"/>
      <c r="AD235" s="81"/>
      <c r="AE235" s="181"/>
      <c r="AF235" s="181"/>
      <c r="AG235" s="181"/>
      <c r="AH235" s="215"/>
      <c r="AI235" s="109"/>
      <c r="AJ235" s="229"/>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164"/>
    </row>
    <row r="236" spans="2:60"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18"/>
      <c r="W236" s="222"/>
      <c r="X236" s="81"/>
      <c r="Y236" s="181"/>
      <c r="Z236" s="181"/>
      <c r="AA236" s="81"/>
      <c r="AB236" s="225"/>
      <c r="AC236" s="232"/>
      <c r="AD236" s="81"/>
      <c r="AE236" s="181"/>
      <c r="AF236" s="181"/>
      <c r="AG236" s="181"/>
      <c r="AH236" s="215"/>
      <c r="AI236" s="109"/>
      <c r="AJ236" s="229"/>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164"/>
    </row>
    <row r="237" spans="2:60"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18"/>
      <c r="W237" s="222"/>
      <c r="X237" s="81"/>
      <c r="Y237" s="181"/>
      <c r="Z237" s="181"/>
      <c r="AA237" s="81"/>
      <c r="AB237" s="225"/>
      <c r="AC237" s="232"/>
      <c r="AD237" s="81"/>
      <c r="AE237" s="181"/>
      <c r="AF237" s="181"/>
      <c r="AG237" s="181"/>
      <c r="AH237" s="215"/>
      <c r="AI237" s="109"/>
      <c r="AJ237" s="229"/>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164"/>
    </row>
    <row r="238" spans="2:60"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18"/>
      <c r="W238" s="222"/>
      <c r="X238" s="81"/>
      <c r="Y238" s="181"/>
      <c r="Z238" s="181"/>
      <c r="AA238" s="81"/>
      <c r="AB238" s="225"/>
      <c r="AC238" s="232"/>
      <c r="AD238" s="81"/>
      <c r="AE238" s="181"/>
      <c r="AF238" s="181"/>
      <c r="AG238" s="181"/>
      <c r="AH238" s="215"/>
      <c r="AI238" s="109"/>
      <c r="AJ238" s="229"/>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164"/>
    </row>
    <row r="239" spans="2:60"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18"/>
      <c r="W239" s="222"/>
      <c r="X239" s="81"/>
      <c r="Y239" s="181"/>
      <c r="Z239" s="181"/>
      <c r="AA239" s="81"/>
      <c r="AB239" s="225"/>
      <c r="AC239" s="232"/>
      <c r="AD239" s="81"/>
      <c r="AE239" s="181"/>
      <c r="AF239" s="181"/>
      <c r="AG239" s="181"/>
      <c r="AH239" s="215"/>
      <c r="AI239" s="109"/>
      <c r="AJ239" s="229"/>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164"/>
    </row>
    <row r="240" spans="2:60"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18"/>
      <c r="W240" s="222"/>
      <c r="X240" s="81"/>
      <c r="Y240" s="181"/>
      <c r="Z240" s="181"/>
      <c r="AA240" s="81"/>
      <c r="AB240" s="225"/>
      <c r="AC240" s="232"/>
      <c r="AD240" s="81"/>
      <c r="AE240" s="181"/>
      <c r="AF240" s="181"/>
      <c r="AG240" s="181"/>
      <c r="AH240" s="215"/>
      <c r="AI240" s="109"/>
      <c r="AJ240" s="229"/>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164"/>
    </row>
    <row r="241" spans="2:60"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18"/>
      <c r="W241" s="222"/>
      <c r="X241" s="81"/>
      <c r="Y241" s="181"/>
      <c r="Z241" s="181"/>
      <c r="AA241" s="81"/>
      <c r="AB241" s="225"/>
      <c r="AC241" s="232"/>
      <c r="AD241" s="81"/>
      <c r="AE241" s="181"/>
      <c r="AF241" s="181"/>
      <c r="AG241" s="181"/>
      <c r="AH241" s="215"/>
      <c r="AI241" s="109"/>
      <c r="AJ241" s="229"/>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164"/>
    </row>
    <row r="242" spans="2:60"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18"/>
      <c r="W242" s="222"/>
      <c r="X242" s="81"/>
      <c r="Y242" s="181"/>
      <c r="Z242" s="181"/>
      <c r="AA242" s="81"/>
      <c r="AB242" s="225"/>
      <c r="AC242" s="232"/>
      <c r="AD242" s="81"/>
      <c r="AE242" s="181"/>
      <c r="AF242" s="181"/>
      <c r="AG242" s="181"/>
      <c r="AH242" s="215"/>
      <c r="AI242" s="109"/>
      <c r="AJ242" s="229"/>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164"/>
    </row>
    <row r="243" spans="2:60"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18"/>
      <c r="W243" s="222"/>
      <c r="X243" s="81"/>
      <c r="Y243" s="181"/>
      <c r="Z243" s="181"/>
      <c r="AA243" s="81"/>
      <c r="AB243" s="225"/>
      <c r="AC243" s="232"/>
      <c r="AD243" s="81"/>
      <c r="AE243" s="181"/>
      <c r="AF243" s="181"/>
      <c r="AG243" s="181"/>
      <c r="AH243" s="215"/>
      <c r="AI243" s="109"/>
      <c r="AJ243" s="22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164"/>
    </row>
    <row r="244" spans="2:60"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18"/>
      <c r="W244" s="222"/>
      <c r="X244" s="81"/>
      <c r="Y244" s="181"/>
      <c r="Z244" s="181"/>
      <c r="AA244" s="81"/>
      <c r="AB244" s="225"/>
      <c r="AC244" s="232"/>
      <c r="AD244" s="81"/>
      <c r="AE244" s="181"/>
      <c r="AF244" s="181"/>
      <c r="AG244" s="181"/>
      <c r="AH244" s="215"/>
      <c r="AI244" s="109"/>
      <c r="AJ244" s="22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164"/>
    </row>
    <row r="245" spans="2:60"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18"/>
      <c r="W245" s="222"/>
      <c r="X245" s="81"/>
      <c r="Y245" s="181"/>
      <c r="Z245" s="181"/>
      <c r="AA245" s="81"/>
      <c r="AB245" s="225"/>
      <c r="AC245" s="232"/>
      <c r="AD245" s="81"/>
      <c r="AE245" s="181"/>
      <c r="AF245" s="181"/>
      <c r="AG245" s="181"/>
      <c r="AH245" s="215"/>
      <c r="AI245" s="109"/>
      <c r="AJ245" s="22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164"/>
    </row>
    <row r="246" spans="2:60"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18"/>
      <c r="W246" s="222"/>
      <c r="X246" s="81"/>
      <c r="Y246" s="181"/>
      <c r="Z246" s="181"/>
      <c r="AA246" s="81"/>
      <c r="AB246" s="225"/>
      <c r="AC246" s="232"/>
      <c r="AD246" s="81"/>
      <c r="AE246" s="181"/>
      <c r="AF246" s="181"/>
      <c r="AG246" s="181"/>
      <c r="AH246" s="215"/>
      <c r="AI246" s="109"/>
      <c r="AJ246" s="22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164"/>
    </row>
    <row r="247" spans="2:60"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18"/>
      <c r="W247" s="222"/>
      <c r="X247" s="81"/>
      <c r="Y247" s="181"/>
      <c r="Z247" s="181"/>
      <c r="AA247" s="81"/>
      <c r="AB247" s="225"/>
      <c r="AC247" s="232"/>
      <c r="AD247" s="81"/>
      <c r="AE247" s="181"/>
      <c r="AF247" s="181"/>
      <c r="AG247" s="181"/>
      <c r="AH247" s="215"/>
      <c r="AI247" s="109"/>
      <c r="AJ247" s="22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164"/>
    </row>
    <row r="248" spans="2:60"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18"/>
      <c r="W248" s="222"/>
      <c r="X248" s="81"/>
      <c r="Y248" s="181"/>
      <c r="Z248" s="181"/>
      <c r="AA248" s="81"/>
      <c r="AB248" s="225"/>
      <c r="AC248" s="232"/>
      <c r="AD248" s="81"/>
      <c r="AE248" s="181"/>
      <c r="AF248" s="181"/>
      <c r="AG248" s="181"/>
      <c r="AH248" s="215"/>
      <c r="AI248" s="109"/>
      <c r="AJ248" s="22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164"/>
    </row>
    <row r="249" spans="2:60"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18"/>
      <c r="W249" s="222"/>
      <c r="X249" s="81"/>
      <c r="Y249" s="181"/>
      <c r="Z249" s="181"/>
      <c r="AA249" s="81"/>
      <c r="AB249" s="225"/>
      <c r="AC249" s="232"/>
      <c r="AD249" s="81"/>
      <c r="AE249" s="181"/>
      <c r="AF249" s="181"/>
      <c r="AG249" s="181"/>
      <c r="AH249" s="215"/>
      <c r="AI249" s="109"/>
      <c r="AJ249" s="22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164"/>
    </row>
    <row r="250" spans="2:60"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18"/>
      <c r="W250" s="222"/>
      <c r="X250" s="81"/>
      <c r="Y250" s="181"/>
      <c r="Z250" s="181"/>
      <c r="AA250" s="81"/>
      <c r="AB250" s="225"/>
      <c r="AC250" s="232"/>
      <c r="AD250" s="81"/>
      <c r="AE250" s="181"/>
      <c r="AF250" s="181"/>
      <c r="AG250" s="181"/>
      <c r="AH250" s="215"/>
      <c r="AI250" s="109"/>
      <c r="AJ250" s="22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164"/>
    </row>
    <row r="251" spans="2:60"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18"/>
      <c r="W251" s="222"/>
      <c r="X251" s="81"/>
      <c r="Y251" s="181"/>
      <c r="Z251" s="181"/>
      <c r="AA251" s="81"/>
      <c r="AB251" s="225"/>
      <c r="AC251" s="232"/>
      <c r="AD251" s="81"/>
      <c r="AE251" s="181"/>
      <c r="AF251" s="181"/>
      <c r="AG251" s="181"/>
      <c r="AH251" s="215"/>
      <c r="AI251" s="109"/>
      <c r="AJ251" s="22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164"/>
    </row>
    <row r="252" spans="2:60"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18"/>
      <c r="W252" s="222"/>
      <c r="X252" s="81"/>
      <c r="Y252" s="181"/>
      <c r="Z252" s="181"/>
      <c r="AA252" s="81"/>
      <c r="AB252" s="225"/>
      <c r="AC252" s="232"/>
      <c r="AD252" s="81"/>
      <c r="AE252" s="181"/>
      <c r="AF252" s="181"/>
      <c r="AG252" s="181"/>
      <c r="AH252" s="215"/>
      <c r="AI252" s="109"/>
      <c r="AJ252" s="22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164"/>
    </row>
    <row r="253" spans="2:60"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18"/>
      <c r="W253" s="222"/>
      <c r="X253" s="81"/>
      <c r="Y253" s="181"/>
      <c r="Z253" s="181"/>
      <c r="AA253" s="81"/>
      <c r="AB253" s="225"/>
      <c r="AC253" s="232"/>
      <c r="AD253" s="81"/>
      <c r="AE253" s="181"/>
      <c r="AF253" s="181"/>
      <c r="AG253" s="181"/>
      <c r="AH253" s="215"/>
      <c r="AI253" s="109"/>
      <c r="AJ253" s="229"/>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164"/>
    </row>
    <row r="254" spans="2:60"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18"/>
      <c r="W254" s="222"/>
      <c r="X254" s="81"/>
      <c r="Y254" s="181"/>
      <c r="Z254" s="181"/>
      <c r="AA254" s="81"/>
      <c r="AB254" s="225"/>
      <c r="AC254" s="232"/>
      <c r="AD254" s="81"/>
      <c r="AE254" s="181"/>
      <c r="AF254" s="181"/>
      <c r="AG254" s="181"/>
      <c r="AH254" s="215"/>
      <c r="AI254" s="109"/>
      <c r="AJ254" s="229"/>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164"/>
    </row>
    <row r="255" spans="2:60"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18"/>
      <c r="W255" s="222"/>
      <c r="X255" s="81"/>
      <c r="Y255" s="181"/>
      <c r="Z255" s="181"/>
      <c r="AA255" s="81"/>
      <c r="AB255" s="225"/>
      <c r="AC255" s="232"/>
      <c r="AD255" s="81"/>
      <c r="AE255" s="181"/>
      <c r="AF255" s="181"/>
      <c r="AG255" s="181"/>
      <c r="AH255" s="215"/>
      <c r="AI255" s="109"/>
      <c r="AJ255" s="229"/>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164"/>
    </row>
    <row r="256" spans="2:60"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18"/>
      <c r="W256" s="222"/>
      <c r="X256" s="81"/>
      <c r="Y256" s="181"/>
      <c r="Z256" s="181"/>
      <c r="AA256" s="81"/>
      <c r="AB256" s="225"/>
      <c r="AC256" s="232"/>
      <c r="AD256" s="81"/>
      <c r="AE256" s="181"/>
      <c r="AF256" s="181"/>
      <c r="AG256" s="181"/>
      <c r="AH256" s="215"/>
      <c r="AI256" s="109"/>
      <c r="AJ256" s="229"/>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164"/>
    </row>
    <row r="257" spans="2:60"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18"/>
      <c r="W257" s="222"/>
      <c r="X257" s="81"/>
      <c r="Y257" s="181"/>
      <c r="Z257" s="181"/>
      <c r="AA257" s="81"/>
      <c r="AB257" s="225"/>
      <c r="AC257" s="232"/>
      <c r="AD257" s="81"/>
      <c r="AE257" s="181"/>
      <c r="AF257" s="181"/>
      <c r="AG257" s="181"/>
      <c r="AH257" s="215"/>
      <c r="AI257" s="109"/>
      <c r="AJ257" s="229"/>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164"/>
    </row>
    <row r="258" spans="2:60"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18"/>
      <c r="W258" s="222"/>
      <c r="X258" s="81"/>
      <c r="Y258" s="181"/>
      <c r="Z258" s="181"/>
      <c r="AA258" s="81"/>
      <c r="AB258" s="225"/>
      <c r="AC258" s="232"/>
      <c r="AD258" s="81"/>
      <c r="AE258" s="181"/>
      <c r="AF258" s="181"/>
      <c r="AG258" s="181"/>
      <c r="AH258" s="215"/>
      <c r="AI258" s="109"/>
      <c r="AJ258" s="229"/>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164"/>
    </row>
    <row r="259" spans="2:60"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18"/>
      <c r="W259" s="222"/>
      <c r="X259" s="81"/>
      <c r="Y259" s="181"/>
      <c r="Z259" s="181"/>
      <c r="AA259" s="81"/>
      <c r="AB259" s="225"/>
      <c r="AC259" s="232"/>
      <c r="AD259" s="81"/>
      <c r="AE259" s="181"/>
      <c r="AF259" s="181"/>
      <c r="AG259" s="181"/>
      <c r="AH259" s="215"/>
      <c r="AI259" s="109"/>
      <c r="AJ259" s="229"/>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164"/>
    </row>
    <row r="260" spans="2:60"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18"/>
      <c r="W260" s="222"/>
      <c r="X260" s="81"/>
      <c r="Y260" s="181"/>
      <c r="Z260" s="181"/>
      <c r="AA260" s="81"/>
      <c r="AB260" s="225"/>
      <c r="AC260" s="232"/>
      <c r="AD260" s="81"/>
      <c r="AE260" s="181"/>
      <c r="AF260" s="181"/>
      <c r="AG260" s="181"/>
      <c r="AH260" s="215"/>
      <c r="AI260" s="109"/>
      <c r="AJ260" s="229"/>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164"/>
    </row>
    <row r="261" spans="2:60"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18"/>
      <c r="W261" s="222"/>
      <c r="X261" s="81"/>
      <c r="Y261" s="181"/>
      <c r="Z261" s="181"/>
      <c r="AA261" s="81"/>
      <c r="AB261" s="225"/>
      <c r="AC261" s="232"/>
      <c r="AD261" s="81"/>
      <c r="AE261" s="181"/>
      <c r="AF261" s="181"/>
      <c r="AG261" s="181"/>
      <c r="AH261" s="215"/>
      <c r="AI261" s="109"/>
      <c r="AJ261" s="229"/>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164"/>
    </row>
    <row r="262" spans="2:60"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18"/>
      <c r="W262" s="222"/>
      <c r="X262" s="81"/>
      <c r="Y262" s="181"/>
      <c r="Z262" s="181"/>
      <c r="AA262" s="81"/>
      <c r="AB262" s="225"/>
      <c r="AC262" s="232"/>
      <c r="AD262" s="81"/>
      <c r="AE262" s="181"/>
      <c r="AF262" s="181"/>
      <c r="AG262" s="181"/>
      <c r="AH262" s="215"/>
      <c r="AI262" s="109"/>
      <c r="AJ262" s="229"/>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164"/>
    </row>
    <row r="263" spans="2:60"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18"/>
      <c r="W263" s="222"/>
      <c r="X263" s="81"/>
      <c r="Y263" s="181"/>
      <c r="Z263" s="181"/>
      <c r="AA263" s="81"/>
      <c r="AB263" s="225"/>
      <c r="AC263" s="232"/>
      <c r="AD263" s="81"/>
      <c r="AE263" s="181"/>
      <c r="AF263" s="181"/>
      <c r="AG263" s="181"/>
      <c r="AH263" s="215"/>
      <c r="AI263" s="109"/>
      <c r="AJ263" s="229"/>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164"/>
    </row>
    <row r="264" spans="2:60"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18"/>
      <c r="W264" s="222"/>
      <c r="X264" s="81"/>
      <c r="Y264" s="181"/>
      <c r="Z264" s="181"/>
      <c r="AA264" s="81"/>
      <c r="AB264" s="225"/>
      <c r="AC264" s="232"/>
      <c r="AD264" s="81"/>
      <c r="AE264" s="181"/>
      <c r="AF264" s="181"/>
      <c r="AG264" s="181"/>
      <c r="AH264" s="215"/>
      <c r="AI264" s="109"/>
      <c r="AJ264" s="229"/>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164"/>
    </row>
    <row r="265" spans="2:60"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18"/>
      <c r="W265" s="222"/>
      <c r="X265" s="81"/>
      <c r="Y265" s="181"/>
      <c r="Z265" s="181"/>
      <c r="AA265" s="81"/>
      <c r="AB265" s="225"/>
      <c r="AC265" s="232"/>
      <c r="AD265" s="81"/>
      <c r="AE265" s="181"/>
      <c r="AF265" s="181"/>
      <c r="AG265" s="181"/>
      <c r="AH265" s="215"/>
      <c r="AI265" s="109"/>
      <c r="AJ265" s="229"/>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164"/>
    </row>
    <row r="266" spans="2:60"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18"/>
      <c r="W266" s="222"/>
      <c r="X266" s="81"/>
      <c r="Y266" s="181"/>
      <c r="Z266" s="181"/>
      <c r="AA266" s="81"/>
      <c r="AB266" s="225"/>
      <c r="AC266" s="232"/>
      <c r="AD266" s="81"/>
      <c r="AE266" s="181"/>
      <c r="AF266" s="181"/>
      <c r="AG266" s="181"/>
      <c r="AH266" s="215"/>
      <c r="AI266" s="109"/>
      <c r="AJ266" s="229"/>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164"/>
    </row>
    <row r="267" spans="2:60"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18"/>
      <c r="W267" s="222"/>
      <c r="X267" s="81"/>
      <c r="Y267" s="181"/>
      <c r="Z267" s="181"/>
      <c r="AA267" s="81"/>
      <c r="AB267" s="225"/>
      <c r="AC267" s="232"/>
      <c r="AD267" s="81"/>
      <c r="AE267" s="181"/>
      <c r="AF267" s="181"/>
      <c r="AG267" s="181"/>
      <c r="AH267" s="215"/>
      <c r="AI267" s="109"/>
      <c r="AJ267" s="229"/>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164"/>
    </row>
    <row r="268" spans="2:60"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18"/>
      <c r="W268" s="222"/>
      <c r="X268" s="81"/>
      <c r="Y268" s="181"/>
      <c r="Z268" s="181"/>
      <c r="AA268" s="81"/>
      <c r="AB268" s="225"/>
      <c r="AC268" s="232"/>
      <c r="AD268" s="81"/>
      <c r="AE268" s="181"/>
      <c r="AF268" s="181"/>
      <c r="AG268" s="181"/>
      <c r="AH268" s="215"/>
      <c r="AI268" s="109"/>
      <c r="AJ268" s="229"/>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164"/>
    </row>
    <row r="269" spans="2:60"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18"/>
      <c r="W269" s="222"/>
      <c r="X269" s="81"/>
      <c r="Y269" s="181"/>
      <c r="Z269" s="181"/>
      <c r="AA269" s="81"/>
      <c r="AB269" s="225"/>
      <c r="AC269" s="232"/>
      <c r="AD269" s="81"/>
      <c r="AE269" s="181"/>
      <c r="AF269" s="181"/>
      <c r="AG269" s="181"/>
      <c r="AH269" s="215"/>
      <c r="AI269" s="109"/>
      <c r="AJ269" s="229"/>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164"/>
    </row>
    <row r="270" spans="2:60"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18"/>
      <c r="W270" s="222"/>
      <c r="X270" s="81"/>
      <c r="Y270" s="181"/>
      <c r="Z270" s="181"/>
      <c r="AA270" s="81"/>
      <c r="AB270" s="225"/>
      <c r="AC270" s="232"/>
      <c r="AD270" s="81"/>
      <c r="AE270" s="181"/>
      <c r="AF270" s="181"/>
      <c r="AG270" s="181"/>
      <c r="AH270" s="215"/>
      <c r="AI270" s="109"/>
      <c r="AJ270" s="229"/>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164"/>
    </row>
    <row r="271" spans="2:60"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18"/>
      <c r="W271" s="222"/>
      <c r="X271" s="81"/>
      <c r="Y271" s="181"/>
      <c r="Z271" s="181"/>
      <c r="AA271" s="81"/>
      <c r="AB271" s="225"/>
      <c r="AC271" s="232"/>
      <c r="AD271" s="81"/>
      <c r="AE271" s="181"/>
      <c r="AF271" s="181"/>
      <c r="AG271" s="181"/>
      <c r="AH271" s="215"/>
      <c r="AI271" s="109"/>
      <c r="AJ271" s="229"/>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164"/>
    </row>
    <row r="272" spans="2:60"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18"/>
      <c r="W272" s="222"/>
      <c r="X272" s="81"/>
      <c r="Y272" s="181"/>
      <c r="Z272" s="181"/>
      <c r="AA272" s="81"/>
      <c r="AB272" s="225"/>
      <c r="AC272" s="232"/>
      <c r="AD272" s="81"/>
      <c r="AE272" s="181"/>
      <c r="AF272" s="181"/>
      <c r="AG272" s="181"/>
      <c r="AH272" s="215"/>
      <c r="AI272" s="109"/>
      <c r="AJ272" s="229"/>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164"/>
    </row>
    <row r="273" spans="2:60"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18"/>
      <c r="W273" s="222"/>
      <c r="X273" s="81"/>
      <c r="Y273" s="181"/>
      <c r="Z273" s="181"/>
      <c r="AA273" s="81"/>
      <c r="AB273" s="225"/>
      <c r="AC273" s="232"/>
      <c r="AD273" s="81"/>
      <c r="AE273" s="181"/>
      <c r="AF273" s="181"/>
      <c r="AG273" s="181"/>
      <c r="AH273" s="215"/>
      <c r="AI273" s="109"/>
      <c r="AJ273" s="229"/>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164"/>
    </row>
    <row r="274" spans="2:60"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19"/>
      <c r="W274" s="223"/>
      <c r="X274" s="83"/>
      <c r="Y274" s="182"/>
      <c r="Z274" s="182"/>
      <c r="AA274" s="83"/>
      <c r="AB274" s="226"/>
      <c r="AC274" s="233"/>
      <c r="AD274" s="83"/>
      <c r="AE274" s="182"/>
      <c r="AF274" s="182"/>
      <c r="AG274" s="182"/>
      <c r="AH274" s="216"/>
      <c r="AI274" s="110"/>
      <c r="AJ274" s="230"/>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196"/>
      <c r="BG274" s="79"/>
      <c r="BH274" s="165"/>
    </row>
  </sheetData>
  <sheetProtection algorithmName="SHA-512" hashValue="vlJkw1wH+fdTxKKJ951zdOzDMnumWZuqEykXH1z/lyljLpqXJS3ZOOaoWtcKLrCIgwq4DOmf+Ji+QEznddyC1Q==" saltValue="Xu/e0CxqPbgx3e0L9Ap6hQ=="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Y47:AJ47 I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Y35:AJ35 M59:AJ59 M60 Y48:AJ48 I35 I48"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Y75:Y274 AK75:BG274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Y22:AJ22 M63 Y42:AJ42 Y38:AJ38</xm:sqref>
        </x14:dataValidation>
        <x14:dataValidation type="list" allowBlank="1" showInputMessage="1" showErrorMessage="1" xr:uid="{00000000-0002-0000-0200-00000F000000}">
          <x14:formula1>
            <xm:f>DATA!$BI$3:$BI$6</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BH75:BH274</xm:sqref>
        </x14:dataValidation>
        <x14:dataValidation type="list" allowBlank="1" showInputMessage="1" showErrorMessage="1" xr:uid="{B0DA8252-B567-48F6-957B-5A504F436302}">
          <x14:formula1>
            <xm:f>DATA!$BB$3:$BB$11</xm:f>
          </x14:formula1>
          <xm:sqref>AD75:AD274</xm:sqref>
        </x14:dataValidation>
        <x14:dataValidation type="list" allowBlank="1" showInputMessage="1" showErrorMessage="1" xr:uid="{CFA15C64-350E-428C-9FA2-C2A645657BB9}">
          <x14:formula1>
            <xm:f>DATA!$BE$3:$BE$7</xm:f>
          </x14:formula1>
          <xm:sqref>AE75:AE274</xm:sqref>
        </x14:dataValidation>
        <x14:dataValidation type="list" allowBlank="1" showInputMessage="1" showErrorMessage="1" xr:uid="{18421958-B5CB-4FF5-A169-0FAA8B5429E1}">
          <x14:formula1>
            <xm:f>DATA!$AZ$3:$AZ$7</xm:f>
          </x14:formula1>
          <xm:sqref>X75:X274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4" t="s">
        <v>1973</v>
      </c>
      <c r="F1" s="344"/>
      <c r="G1" s="344"/>
    </row>
    <row r="2" spans="1:9" x14ac:dyDescent="0.35">
      <c r="A2" s="114" t="s">
        <v>1974</v>
      </c>
      <c r="C2" s="345">
        <f>NEW!$I$21</f>
        <v>0</v>
      </c>
      <c r="D2" s="346"/>
      <c r="E2" s="346"/>
      <c r="F2" s="346"/>
      <c r="G2" s="346"/>
      <c r="H2" s="347"/>
    </row>
    <row r="3" spans="1:9" ht="15" thickBot="1" x14ac:dyDescent="0.4">
      <c r="A3" s="114" t="s">
        <v>1975</v>
      </c>
      <c r="C3" s="348"/>
      <c r="D3" s="349"/>
      <c r="E3" s="349"/>
      <c r="F3" s="349"/>
      <c r="G3" s="349"/>
      <c r="H3" s="350"/>
    </row>
    <row r="5" spans="1:9" ht="15" thickBot="1" x14ac:dyDescent="0.4">
      <c r="A5" s="115" t="s">
        <v>1976</v>
      </c>
    </row>
    <row r="6" spans="1:9" s="112" customFormat="1" ht="69.75" customHeight="1" x14ac:dyDescent="0.25">
      <c r="A6" s="351" t="s">
        <v>1977</v>
      </c>
      <c r="B6" s="352"/>
      <c r="C6" s="116" t="s">
        <v>1978</v>
      </c>
      <c r="D6" s="116" t="s">
        <v>1979</v>
      </c>
      <c r="E6" s="117" t="s">
        <v>1980</v>
      </c>
      <c r="F6" s="351" t="s">
        <v>1981</v>
      </c>
      <c r="G6" s="352"/>
      <c r="H6" s="117" t="s">
        <v>1982</v>
      </c>
      <c r="I6" s="118" t="s">
        <v>1983</v>
      </c>
    </row>
    <row r="7" spans="1:9" s="112" customFormat="1" ht="51" customHeight="1" x14ac:dyDescent="0.25">
      <c r="A7" s="353" t="s">
        <v>1984</v>
      </c>
      <c r="B7" s="354"/>
      <c r="C7" s="119" t="s">
        <v>1985</v>
      </c>
      <c r="D7" s="120"/>
      <c r="E7" s="119" t="s">
        <v>1986</v>
      </c>
      <c r="F7" s="353" t="s">
        <v>1987</v>
      </c>
      <c r="G7" s="354"/>
      <c r="H7" s="121"/>
      <c r="I7" s="122"/>
    </row>
    <row r="8" spans="1:9" s="113" customFormat="1" x14ac:dyDescent="0.35">
      <c r="A8" s="338" t="s">
        <v>37</v>
      </c>
      <c r="B8" s="339"/>
      <c r="C8" s="123"/>
      <c r="D8" s="124" t="s">
        <v>1988</v>
      </c>
      <c r="E8" s="125" t="s">
        <v>1989</v>
      </c>
      <c r="F8" s="338" t="s">
        <v>1990</v>
      </c>
      <c r="G8" s="339"/>
      <c r="H8" s="124"/>
      <c r="I8" s="126"/>
    </row>
    <row r="9" spans="1:9" ht="78.5" thickBot="1" x14ac:dyDescent="0.4">
      <c r="A9" s="340"/>
      <c r="B9" s="341"/>
      <c r="C9" s="127"/>
      <c r="D9" s="128"/>
      <c r="E9" s="129" t="s">
        <v>1991</v>
      </c>
      <c r="F9" s="130" t="s">
        <v>1992</v>
      </c>
      <c r="G9" s="131" t="s">
        <v>1993</v>
      </c>
      <c r="H9" s="132"/>
      <c r="I9" s="133"/>
    </row>
    <row r="10" spans="1:9" ht="16.5" customHeight="1" x14ac:dyDescent="0.35">
      <c r="A10" s="342" t="str">
        <f>IF(ISBLANK(NEW!H75),"",NEW!H75)</f>
        <v/>
      </c>
      <c r="B10" s="343"/>
      <c r="C10" s="134" t="str">
        <f>IF(ISBLANK(NEW!I75),"",NEW!I75)</f>
        <v/>
      </c>
      <c r="D10" s="134" t="str">
        <f>IF(ISBLANK(NEW!J75),"",NEW!J75)</f>
        <v/>
      </c>
      <c r="E10" s="134" t="str">
        <f>IF(ISBLANK(NEW!K75),"",NEW!K75)</f>
        <v/>
      </c>
      <c r="F10" s="135" t="str">
        <f>IF(NEW!BH75=LOADER!$I$127,"YES","NO")</f>
        <v>NO</v>
      </c>
      <c r="G10" s="168" t="str">
        <f>IF(NEW!BH75=LOADER!$I$127,LOADER!$H$127,IF(NEW!BH75=LOADER!$I$128,LOADER!$H$128,IF(NEW!BH75=LOADER!$I$129,LOADER!$H$129,IF(NEW!BH75=LOADER!$I$130,LOADER!$H$130,IF(NEW!BH75=LOADER!$I$131,LOADER!$H$131,IF(NEW!BH75=LOADER!$I$132,LOADER!$H$132,IF(NEW!BH76=LOADER!$I$133,LOADER!$H$133,IF(NEW!BH75=LOADER!$I$134,LOADER!$H$134,IF(NEW!BH75=LOADER!$I$135,LOADER!$H$135,"0")))))))))</f>
        <v>0</v>
      </c>
      <c r="H10" s="135" t="str">
        <f>IF(ISBLANK(NEW!G75),"",NEW!G75)</f>
        <v/>
      </c>
      <c r="I10" s="136"/>
    </row>
    <row r="11" spans="1:9" ht="16.5" customHeight="1" x14ac:dyDescent="0.35">
      <c r="A11" s="334" t="str">
        <f>IF(ISBLANK(NEW!H76),"",NEW!H76)</f>
        <v/>
      </c>
      <c r="B11" s="335"/>
      <c r="C11" s="137" t="str">
        <f>IF(ISBLANK(NEW!I76),"",NEW!I76)</f>
        <v/>
      </c>
      <c r="D11" s="137" t="str">
        <f>IF(ISBLANK(NEW!J76),"",NEW!J76)</f>
        <v/>
      </c>
      <c r="E11" s="137" t="str">
        <f>IF(ISBLANK(NEW!K76),"",NEW!K76)</f>
        <v/>
      </c>
      <c r="F11" s="138" t="str">
        <f>IF(NEW!$BH76=LOADER!$I$127,"YES","NO")</f>
        <v>NO</v>
      </c>
      <c r="G11" s="169" t="str">
        <f>IF(NEW!BH76=LOADER!$I$127,LOADER!$H$127,IF(NEW!BH76=LOADER!$I$128,LOADER!$H$128,IF(NEW!BH76=LOADER!$I$129,LOADER!$H$129,IF(NEW!BH76=LOADER!$I$130,LOADER!$H$130,IF(NEW!BH76=LOADER!$I$131,LOADER!$H$131,IF(NEW!BH76=LOADER!$I$132,LOADER!$H$132,IF(NEW!BH77=LOADER!$I$133,LOADER!$H$133,IF(NEW!BH76=LOADER!$I$134,LOADER!$H$134,IF(NEW!BH76=LOADER!$I$135,LOADER!$H$135,"0")))))))))</f>
        <v>0</v>
      </c>
      <c r="H11" s="138" t="str">
        <f>IF(ISBLANK(NEW!G76),"",NEW!G76)</f>
        <v/>
      </c>
      <c r="I11" s="139"/>
    </row>
    <row r="12" spans="1:9" ht="16.5" customHeight="1" x14ac:dyDescent="0.35">
      <c r="A12" s="334" t="str">
        <f>IF(ISBLANK(NEW!H77),"",NEW!H77)</f>
        <v/>
      </c>
      <c r="B12" s="335"/>
      <c r="C12" s="137" t="str">
        <f>IF(ISBLANK(NEW!I77),"",NEW!I77)</f>
        <v/>
      </c>
      <c r="D12" s="137" t="str">
        <f>IF(ISBLANK(NEW!J77),"",NEW!J77)</f>
        <v/>
      </c>
      <c r="E12" s="137" t="str">
        <f>IF(ISBLANK(NEW!K77),"",NEW!K77)</f>
        <v/>
      </c>
      <c r="F12" s="138" t="str">
        <f>IF(NEW!$BH77=LOADER!$I$127,"YES","NO")</f>
        <v>NO</v>
      </c>
      <c r="G12" s="169" t="str">
        <f>IF(NEW!BH77=LOADER!$I$127,LOADER!$H$127,IF(NEW!BH77=LOADER!$I$128,LOADER!$H$128,IF(NEW!BH77=LOADER!$I$129,LOADER!$H$129,IF(NEW!BH77=LOADER!$I$130,LOADER!$H$130,IF(NEW!BH77=LOADER!$I$131,LOADER!$H$131,IF(NEW!BH77=LOADER!$I$132,LOADER!$H$132,IF(NEW!BH78=LOADER!$I$133,LOADER!$H$133,IF(NEW!BH77=LOADER!$I$134,LOADER!$H$134,IF(NEW!BH77=LOADER!$I$135,LOADER!$H$135,"0")))))))))</f>
        <v>0</v>
      </c>
      <c r="H12" s="138" t="str">
        <f>IF(ISBLANK(NEW!G77),"",NEW!G77)</f>
        <v/>
      </c>
      <c r="I12" s="139"/>
    </row>
    <row r="13" spans="1:9" ht="16.5" customHeight="1" x14ac:dyDescent="0.35">
      <c r="A13" s="334" t="str">
        <f>IF(ISBLANK(NEW!H78),"",NEW!H78)</f>
        <v/>
      </c>
      <c r="B13" s="335"/>
      <c r="C13" s="137" t="str">
        <f>IF(ISBLANK(NEW!I78),"",NEW!I78)</f>
        <v/>
      </c>
      <c r="D13" s="137" t="str">
        <f>IF(ISBLANK(NEW!J78),"",NEW!J78)</f>
        <v/>
      </c>
      <c r="E13" s="137" t="str">
        <f>IF(ISBLANK(NEW!K78),"",NEW!K78)</f>
        <v/>
      </c>
      <c r="F13" s="138" t="str">
        <f>IF(NEW!$BH78=LOADER!$I$127,"YES","NO")</f>
        <v>NO</v>
      </c>
      <c r="G13" s="169" t="str">
        <f>IF(NEW!BH78=LOADER!$I$127,LOADER!$H$127,IF(NEW!BH78=LOADER!$I$128,LOADER!$H$128,IF(NEW!BH78=LOADER!$I$129,LOADER!$H$129,IF(NEW!BH78=LOADER!$I$130,LOADER!$H$130,IF(NEW!BH78=LOADER!$I$131,LOADER!$H$131,IF(NEW!BH78=LOADER!$I$132,LOADER!$H$132,IF(NEW!BH79=LOADER!$I$133,LOADER!$H$133,IF(NEW!BH78=LOADER!$I$134,LOADER!$H$134,IF(NEW!BH78=LOADER!$I$135,LOADER!$H$135,"0")))))))))</f>
        <v>0</v>
      </c>
      <c r="H13" s="138" t="str">
        <f>IF(ISBLANK(NEW!G78),"",NEW!G78)</f>
        <v/>
      </c>
      <c r="I13" s="139"/>
    </row>
    <row r="14" spans="1:9" ht="16.5" customHeight="1" x14ac:dyDescent="0.35">
      <c r="A14" s="334" t="str">
        <f>IF(ISBLANK(NEW!H79),"",NEW!H79)</f>
        <v/>
      </c>
      <c r="B14" s="335"/>
      <c r="C14" s="137" t="str">
        <f>IF(ISBLANK(NEW!I79),"",NEW!I79)</f>
        <v/>
      </c>
      <c r="D14" s="137" t="str">
        <f>IF(ISBLANK(NEW!J79),"",NEW!J79)</f>
        <v/>
      </c>
      <c r="E14" s="137" t="str">
        <f>IF(ISBLANK(NEW!K79),"",NEW!K79)</f>
        <v/>
      </c>
      <c r="F14" s="138" t="str">
        <f>IF(NEW!$BH79=LOADER!$I$127,"YES","NO")</f>
        <v>NO</v>
      </c>
      <c r="G14" s="169" t="str">
        <f>IF(NEW!BH79=LOADER!$I$127,LOADER!$H$127,IF(NEW!BH79=LOADER!$I$128,LOADER!$H$128,IF(NEW!BH79=LOADER!$I$129,LOADER!$H$129,IF(NEW!BH79=LOADER!$I$130,LOADER!$H$130,IF(NEW!BH79=LOADER!$I$131,LOADER!$H$131,IF(NEW!BH79=LOADER!$I$132,LOADER!$H$132,IF(NEW!BH80=LOADER!$I$133,LOADER!$H$133,IF(NEW!BH79=LOADER!$I$134,LOADER!$H$134,IF(NEW!BH79=LOADER!$I$135,LOADER!$H$135,"0")))))))))</f>
        <v>0</v>
      </c>
      <c r="H14" s="138" t="str">
        <f>IF(ISBLANK(NEW!G79),"",NEW!G79)</f>
        <v/>
      </c>
      <c r="I14" s="139"/>
    </row>
    <row r="15" spans="1:9" ht="16.5" customHeight="1" x14ac:dyDescent="0.35">
      <c r="A15" s="334" t="str">
        <f>IF(ISBLANK(NEW!H80),"",NEW!H80)</f>
        <v/>
      </c>
      <c r="B15" s="335"/>
      <c r="C15" s="137" t="str">
        <f>IF(ISBLANK(NEW!I80),"",NEW!I80)</f>
        <v/>
      </c>
      <c r="D15" s="137" t="str">
        <f>IF(ISBLANK(NEW!J80),"",NEW!J80)</f>
        <v/>
      </c>
      <c r="E15" s="137" t="str">
        <f>IF(ISBLANK(NEW!K80),"",NEW!K80)</f>
        <v/>
      </c>
      <c r="F15" s="138" t="str">
        <f>IF(NEW!$BH80=LOADER!$I$127,"YES","NO")</f>
        <v>NO</v>
      </c>
      <c r="G15" s="169" t="str">
        <f>IF(NEW!BH80=LOADER!$I$127,LOADER!$H$127,IF(NEW!BH80=LOADER!$I$128,LOADER!$H$128,IF(NEW!BH80=LOADER!$I$129,LOADER!$H$129,IF(NEW!BH80=LOADER!$I$130,LOADER!$H$130,IF(NEW!BH80=LOADER!$I$131,LOADER!$H$131,IF(NEW!BH80=LOADER!$I$132,LOADER!$H$132,IF(NEW!BH81=LOADER!$I$133,LOADER!$H$133,IF(NEW!BH80=LOADER!$I$134,LOADER!$H$134,IF(NEW!BH80=LOADER!$I$135,LOADER!$H$135,"0")))))))))</f>
        <v>0</v>
      </c>
      <c r="H15" s="138" t="str">
        <f>IF(ISBLANK(NEW!G80),"",NEW!G80)</f>
        <v/>
      </c>
      <c r="I15" s="139"/>
    </row>
    <row r="16" spans="1:9" ht="16.5" customHeight="1" x14ac:dyDescent="0.35">
      <c r="A16" s="334" t="str">
        <f>IF(ISBLANK(NEW!H81),"",NEW!H81)</f>
        <v/>
      </c>
      <c r="B16" s="335"/>
      <c r="C16" s="137" t="str">
        <f>IF(ISBLANK(NEW!I81),"",NEW!I81)</f>
        <v/>
      </c>
      <c r="D16" s="137" t="str">
        <f>IF(ISBLANK(NEW!J81),"",NEW!J81)</f>
        <v/>
      </c>
      <c r="E16" s="137" t="str">
        <f>IF(ISBLANK(NEW!K81),"",NEW!K81)</f>
        <v/>
      </c>
      <c r="F16" s="138" t="str">
        <f>IF(NEW!$BH81=LOADER!$I$127,"YES","NO")</f>
        <v>NO</v>
      </c>
      <c r="G16" s="169" t="str">
        <f>IF(NEW!BH81=LOADER!$I$127,LOADER!$H$127,IF(NEW!BH81=LOADER!$I$128,LOADER!$H$128,IF(NEW!BH81=LOADER!$I$129,LOADER!$H$129,IF(NEW!BH81=LOADER!$I$130,LOADER!$H$130,IF(NEW!BH81=LOADER!$I$131,LOADER!$H$131,IF(NEW!BH81=LOADER!$I$132,LOADER!$H$132,IF(NEW!BH82=LOADER!$I$133,LOADER!$H$133,IF(NEW!BH81=LOADER!$I$134,LOADER!$H$134,IF(NEW!BH81=LOADER!$I$135,LOADER!$H$135,"0")))))))))</f>
        <v>0</v>
      </c>
      <c r="H16" s="138" t="str">
        <f>IF(ISBLANK(NEW!G81),"",NEW!G81)</f>
        <v/>
      </c>
      <c r="I16" s="139"/>
    </row>
    <row r="17" spans="1:9" ht="16.5" customHeight="1" x14ac:dyDescent="0.35">
      <c r="A17" s="334" t="str">
        <f>IF(ISBLANK(NEW!H82),"",NEW!H82)</f>
        <v/>
      </c>
      <c r="B17" s="335"/>
      <c r="C17" s="137" t="str">
        <f>IF(ISBLANK(NEW!I82),"",NEW!I82)</f>
        <v/>
      </c>
      <c r="D17" s="137" t="str">
        <f>IF(ISBLANK(NEW!J82),"",NEW!J82)</f>
        <v/>
      </c>
      <c r="E17" s="137" t="str">
        <f>IF(ISBLANK(NEW!K82),"",NEW!K82)</f>
        <v/>
      </c>
      <c r="F17" s="138" t="str">
        <f>IF(NEW!$BH82=LOADER!$I$127,"YES","NO")</f>
        <v>NO</v>
      </c>
      <c r="G17" s="169" t="str">
        <f>IF(NEW!BH82=LOADER!$I$127,LOADER!$H$127,IF(NEW!BH82=LOADER!$I$128,LOADER!$H$128,IF(NEW!BH82=LOADER!$I$129,LOADER!$H$129,IF(NEW!BH82=LOADER!$I$130,LOADER!$H$130,IF(NEW!BH82=LOADER!$I$131,LOADER!$H$131,IF(NEW!BH82=LOADER!$I$132,LOADER!$H$132,IF(NEW!BH83=LOADER!$I$133,LOADER!$H$133,IF(NEW!BH82=LOADER!$I$134,LOADER!$H$134,IF(NEW!BH82=LOADER!$I$135,LOADER!$H$135,"0")))))))))</f>
        <v>0</v>
      </c>
      <c r="H17" s="138" t="str">
        <f>IF(ISBLANK(NEW!G82),"",NEW!G82)</f>
        <v/>
      </c>
      <c r="I17" s="139"/>
    </row>
    <row r="18" spans="1:9" ht="16.5" customHeight="1" x14ac:dyDescent="0.35">
      <c r="A18" s="334" t="str">
        <f>IF(ISBLANK(NEW!H83),"",NEW!H83)</f>
        <v/>
      </c>
      <c r="B18" s="335"/>
      <c r="C18" s="137" t="str">
        <f>IF(ISBLANK(NEW!I83),"",NEW!I83)</f>
        <v/>
      </c>
      <c r="D18" s="137" t="str">
        <f>IF(ISBLANK(NEW!J83),"",NEW!J83)</f>
        <v/>
      </c>
      <c r="E18" s="137" t="str">
        <f>IF(ISBLANK(NEW!K83),"",NEW!K83)</f>
        <v/>
      </c>
      <c r="F18" s="138" t="str">
        <f>IF(NEW!$BH83=LOADER!$I$127,"YES","NO")</f>
        <v>NO</v>
      </c>
      <c r="G18" s="169" t="str">
        <f>IF(NEW!BH83=LOADER!$I$127,LOADER!$H$127,IF(NEW!BH83=LOADER!$I$128,LOADER!$H$128,IF(NEW!BH83=LOADER!$I$129,LOADER!$H$129,IF(NEW!BH83=LOADER!$I$130,LOADER!$H$130,IF(NEW!BH83=LOADER!$I$131,LOADER!$H$131,IF(NEW!BH83=LOADER!$I$132,LOADER!$H$132,IF(NEW!BH84=LOADER!$I$133,LOADER!$H$133,IF(NEW!BH83=LOADER!$I$134,LOADER!$H$134,IF(NEW!BH83=LOADER!$I$135,LOADER!$H$135,"0")))))))))</f>
        <v>0</v>
      </c>
      <c r="H18" s="138" t="str">
        <f>IF(ISBLANK(NEW!G83),"",NEW!G83)</f>
        <v/>
      </c>
      <c r="I18" s="139"/>
    </row>
    <row r="19" spans="1:9" ht="16.5" customHeight="1" x14ac:dyDescent="0.35">
      <c r="A19" s="334" t="str">
        <f>IF(ISBLANK(NEW!H84),"",NEW!H84)</f>
        <v/>
      </c>
      <c r="B19" s="335"/>
      <c r="C19" s="137" t="str">
        <f>IF(ISBLANK(NEW!I84),"",NEW!I84)</f>
        <v/>
      </c>
      <c r="D19" s="137" t="str">
        <f>IF(ISBLANK(NEW!J84),"",NEW!J84)</f>
        <v/>
      </c>
      <c r="E19" s="137" t="str">
        <f>IF(ISBLANK(NEW!K84),"",NEW!K84)</f>
        <v/>
      </c>
      <c r="F19" s="138" t="str">
        <f>IF(NEW!$BH84=LOADER!$I$127,"YES","NO")</f>
        <v>NO</v>
      </c>
      <c r="G19" s="169" t="str">
        <f>IF(NEW!BH84=LOADER!$I$127,LOADER!$H$127,IF(NEW!BH84=LOADER!$I$128,LOADER!$H$128,IF(NEW!BH84=LOADER!$I$129,LOADER!$H$129,IF(NEW!BH84=LOADER!$I$130,LOADER!$H$130,IF(NEW!BH84=LOADER!$I$131,LOADER!$H$131,IF(NEW!BH84=LOADER!$I$132,LOADER!$H$132,IF(NEW!BH85=LOADER!$I$133,LOADER!$H$133,IF(NEW!BH84=LOADER!$I$134,LOADER!$H$134,IF(NEW!BH84=LOADER!$I$135,LOADER!$H$135,"0")))))))))</f>
        <v>0</v>
      </c>
      <c r="H19" s="138" t="str">
        <f>IF(ISBLANK(NEW!G84),"",NEW!G84)</f>
        <v/>
      </c>
      <c r="I19" s="139"/>
    </row>
    <row r="20" spans="1:9" ht="16.5" customHeight="1" x14ac:dyDescent="0.35">
      <c r="A20" s="334" t="str">
        <f>IF(ISBLANK(NEW!H85),"",NEW!H85)</f>
        <v/>
      </c>
      <c r="B20" s="335"/>
      <c r="C20" s="137" t="str">
        <f>IF(ISBLANK(NEW!I85),"",NEW!I85)</f>
        <v/>
      </c>
      <c r="D20" s="137" t="str">
        <f>IF(ISBLANK(NEW!J85),"",NEW!J85)</f>
        <v/>
      </c>
      <c r="E20" s="137" t="str">
        <f>IF(ISBLANK(NEW!K85),"",NEW!K85)</f>
        <v/>
      </c>
      <c r="F20" s="138" t="str">
        <f>IF(NEW!$BH85=LOADER!$I$127,"YES","NO")</f>
        <v>NO</v>
      </c>
      <c r="G20" s="169" t="str">
        <f>IF(NEW!BH85=LOADER!$I$127,LOADER!$H$127,IF(NEW!BH85=LOADER!$I$128,LOADER!$H$128,IF(NEW!BH85=LOADER!$I$129,LOADER!$H$129,IF(NEW!BH85=LOADER!$I$130,LOADER!$H$130,IF(NEW!BH85=LOADER!$I$131,LOADER!$H$131,IF(NEW!BH85=LOADER!$I$132,LOADER!$H$132,IF(NEW!BH86=LOADER!$I$133,LOADER!$H$133,IF(NEW!BH85=LOADER!$I$134,LOADER!$H$134,IF(NEW!BH85=LOADER!$I$135,LOADER!$H$135,"0")))))))))</f>
        <v>0</v>
      </c>
      <c r="H20" s="138" t="str">
        <f>IF(ISBLANK(NEW!G85),"",NEW!G85)</f>
        <v/>
      </c>
      <c r="I20" s="139"/>
    </row>
    <row r="21" spans="1:9" ht="16.5" customHeight="1" x14ac:dyDescent="0.35">
      <c r="A21" s="334" t="str">
        <f>IF(ISBLANK(NEW!H86),"",NEW!H86)</f>
        <v/>
      </c>
      <c r="B21" s="335"/>
      <c r="C21" s="137" t="str">
        <f>IF(ISBLANK(NEW!I86),"",NEW!I86)</f>
        <v/>
      </c>
      <c r="D21" s="137" t="str">
        <f>IF(ISBLANK(NEW!J86),"",NEW!J86)</f>
        <v/>
      </c>
      <c r="E21" s="137" t="str">
        <f>IF(ISBLANK(NEW!K86),"",NEW!K86)</f>
        <v/>
      </c>
      <c r="F21" s="138" t="str">
        <f>IF(NEW!$BH86=LOADER!$I$127,"YES","NO")</f>
        <v>NO</v>
      </c>
      <c r="G21" s="169" t="str">
        <f>IF(NEW!BH86=LOADER!$I$127,LOADER!$H$127,IF(NEW!BH86=LOADER!$I$128,LOADER!$H$128,IF(NEW!BH86=LOADER!$I$129,LOADER!$H$129,IF(NEW!BH86=LOADER!$I$130,LOADER!$H$130,IF(NEW!BH86=LOADER!$I$131,LOADER!$H$131,IF(NEW!BH86=LOADER!$I$132,LOADER!$H$132,IF(NEW!BH87=LOADER!$I$133,LOADER!$H$133,IF(NEW!BH86=LOADER!$I$134,LOADER!$H$134,IF(NEW!BH86=LOADER!$I$135,LOADER!$H$135,"0")))))))))</f>
        <v>0</v>
      </c>
      <c r="H21" s="138" t="str">
        <f>IF(ISBLANK(NEW!G86),"",NEW!G86)</f>
        <v/>
      </c>
      <c r="I21" s="139"/>
    </row>
    <row r="22" spans="1:9" ht="16.5" customHeight="1" x14ac:dyDescent="0.35">
      <c r="A22" s="334" t="str">
        <f>IF(ISBLANK(NEW!H87),"",NEW!H87)</f>
        <v/>
      </c>
      <c r="B22" s="335"/>
      <c r="C22" s="137" t="str">
        <f>IF(ISBLANK(NEW!I87),"",NEW!I87)</f>
        <v/>
      </c>
      <c r="D22" s="137" t="str">
        <f>IF(ISBLANK(NEW!J87),"",NEW!J87)</f>
        <v/>
      </c>
      <c r="E22" s="137" t="str">
        <f>IF(ISBLANK(NEW!K87),"",NEW!K87)</f>
        <v/>
      </c>
      <c r="F22" s="138" t="str">
        <f>IF(NEW!$BH87=LOADER!$I$127,"YES","NO")</f>
        <v>NO</v>
      </c>
      <c r="G22" s="169" t="str">
        <f>IF(NEW!BH87=LOADER!$I$127,LOADER!$H$127,IF(NEW!BH87=LOADER!$I$128,LOADER!$H$128,IF(NEW!BH87=LOADER!$I$129,LOADER!$H$129,IF(NEW!BH87=LOADER!$I$130,LOADER!$H$130,IF(NEW!BH87=LOADER!$I$131,LOADER!$H$131,IF(NEW!BH87=LOADER!$I$132,LOADER!$H$132,IF(NEW!BH88=LOADER!$I$133,LOADER!$H$133,IF(NEW!BH87=LOADER!$I$134,LOADER!$H$134,IF(NEW!BH87=LOADER!$I$135,LOADER!$H$135,"0")))))))))</f>
        <v>0</v>
      </c>
      <c r="H22" s="138" t="str">
        <f>IF(ISBLANK(NEW!G87),"",NEW!G87)</f>
        <v/>
      </c>
      <c r="I22" s="139"/>
    </row>
    <row r="23" spans="1:9" ht="16.5" customHeight="1" x14ac:dyDescent="0.35">
      <c r="A23" s="334" t="str">
        <f>IF(ISBLANK(NEW!H88),"",NEW!H88)</f>
        <v/>
      </c>
      <c r="B23" s="335"/>
      <c r="C23" s="137" t="str">
        <f>IF(ISBLANK(NEW!I88),"",NEW!I88)</f>
        <v/>
      </c>
      <c r="D23" s="137" t="str">
        <f>IF(ISBLANK(NEW!J88),"",NEW!J88)</f>
        <v/>
      </c>
      <c r="E23" s="137" t="str">
        <f>IF(ISBLANK(NEW!K88),"",NEW!K88)</f>
        <v/>
      </c>
      <c r="F23" s="138" t="str">
        <f>IF(NEW!$BH88=LOADER!$I$127,"YES","NO")</f>
        <v>NO</v>
      </c>
      <c r="G23" s="169" t="str">
        <f>IF(NEW!BH88=LOADER!$I$127,LOADER!$H$127,IF(NEW!BH88=LOADER!$I$128,LOADER!$H$128,IF(NEW!BH88=LOADER!$I$129,LOADER!$H$129,IF(NEW!BH88=LOADER!$I$130,LOADER!$H$130,IF(NEW!BH88=LOADER!$I$131,LOADER!$H$131,IF(NEW!BH88=LOADER!$I$132,LOADER!$H$132,IF(NEW!BH89=LOADER!$I$133,LOADER!$H$133,IF(NEW!BH88=LOADER!$I$134,LOADER!$H$134,IF(NEW!BH88=LOADER!$I$135,LOADER!$H$135,"0")))))))))</f>
        <v>0</v>
      </c>
      <c r="H23" s="138" t="str">
        <f>IF(ISBLANK(NEW!G88),"",NEW!G88)</f>
        <v/>
      </c>
      <c r="I23" s="139"/>
    </row>
    <row r="24" spans="1:9" x14ac:dyDescent="0.35">
      <c r="A24" s="334" t="str">
        <f>IF(ISBLANK(NEW!H89),"",NEW!H89)</f>
        <v/>
      </c>
      <c r="B24" s="335"/>
      <c r="C24" s="137" t="str">
        <f>IF(ISBLANK(NEW!I89),"",NEW!I89)</f>
        <v/>
      </c>
      <c r="D24" s="137" t="str">
        <f>IF(ISBLANK(NEW!J89),"",NEW!J89)</f>
        <v/>
      </c>
      <c r="E24" s="137" t="str">
        <f>IF(ISBLANK(NEW!K89),"",NEW!K89)</f>
        <v/>
      </c>
      <c r="F24" s="138" t="str">
        <f>IF(NEW!$BH89=LOADER!$I$127,"YES","NO")</f>
        <v>NO</v>
      </c>
      <c r="G24" s="169" t="str">
        <f>IF(NEW!BH89=LOADER!$I$127,LOADER!$H$127,IF(NEW!BH89=LOADER!$I$128,LOADER!$H$128,IF(NEW!BH89=LOADER!$I$129,LOADER!$H$129,IF(NEW!BH89=LOADER!$I$130,LOADER!$H$130,IF(NEW!BH89=LOADER!$I$131,LOADER!$H$131,IF(NEW!BH89=LOADER!$I$132,LOADER!$H$132,IF(NEW!BH90=LOADER!$I$133,LOADER!$H$133,IF(NEW!BH89=LOADER!$I$134,LOADER!$H$134,IF(NEW!BH89=LOADER!$I$135,LOADER!$H$135,"0")))))))))</f>
        <v>0</v>
      </c>
      <c r="H24" s="138" t="str">
        <f>IF(ISBLANK(NEW!G89),"",NEW!G89)</f>
        <v/>
      </c>
      <c r="I24" s="139"/>
    </row>
    <row r="25" spans="1:9" ht="15.75" customHeight="1" x14ac:dyDescent="0.35">
      <c r="A25" s="334" t="str">
        <f>IF(ISBLANK(NEW!H90),"",NEW!H90)</f>
        <v/>
      </c>
      <c r="B25" s="335"/>
      <c r="C25" s="137" t="str">
        <f>IF(ISBLANK(NEW!I90),"",NEW!I90)</f>
        <v/>
      </c>
      <c r="D25" s="137" t="str">
        <f>IF(ISBLANK(NEW!J90),"",NEW!J90)</f>
        <v/>
      </c>
      <c r="E25" s="137" t="str">
        <f>IF(ISBLANK(NEW!K90),"",NEW!K90)</f>
        <v/>
      </c>
      <c r="F25" s="138" t="str">
        <f>IF(NEW!$BH90=LOADER!$I$127,"YES","NO")</f>
        <v>NO</v>
      </c>
      <c r="G25" s="169" t="str">
        <f>IF(NEW!BH90=LOADER!$I$127,LOADER!$H$127,IF(NEW!BH90=LOADER!$I$128,LOADER!$H$128,IF(NEW!BH90=LOADER!$I$129,LOADER!$H$129,IF(NEW!BH90=LOADER!$I$130,LOADER!$H$130,IF(NEW!BH90=LOADER!$I$131,LOADER!$H$131,IF(NEW!BH90=LOADER!$I$132,LOADER!$H$132,IF(NEW!BH91=LOADER!$I$133,LOADER!$H$133,IF(NEW!BH90=LOADER!$I$134,LOADER!$H$134,IF(NEW!BH90=LOADER!$I$135,LOADER!$H$135,"0")))))))))</f>
        <v>0</v>
      </c>
      <c r="H25" s="138" t="str">
        <f>IF(ISBLANK(NEW!G90),"",NEW!G90)</f>
        <v/>
      </c>
      <c r="I25" s="139"/>
    </row>
    <row r="26" spans="1:9" x14ac:dyDescent="0.35">
      <c r="A26" s="334" t="str">
        <f>IF(ISBLANK(NEW!H91),"",NEW!H91)</f>
        <v/>
      </c>
      <c r="B26" s="335"/>
      <c r="C26" s="137" t="str">
        <f>IF(ISBLANK(NEW!I91),"",NEW!I91)</f>
        <v/>
      </c>
      <c r="D26" s="137" t="str">
        <f>IF(ISBLANK(NEW!J91),"",NEW!J91)</f>
        <v/>
      </c>
      <c r="E26" s="137" t="str">
        <f>IF(ISBLANK(NEW!K91),"",NEW!K91)</f>
        <v/>
      </c>
      <c r="F26" s="138" t="str">
        <f>IF(NEW!$BH91=LOADER!$I$127,"YES","NO")</f>
        <v>NO</v>
      </c>
      <c r="G26" s="169" t="str">
        <f>IF(NEW!BH91=LOADER!$I$127,LOADER!$H$127,IF(NEW!BH91=LOADER!$I$128,LOADER!$H$128,IF(NEW!BH91=LOADER!$I$129,LOADER!$H$129,IF(NEW!BH91=LOADER!$I$130,LOADER!$H$130,IF(NEW!BH91=LOADER!$I$131,LOADER!$H$131,IF(NEW!BH91=LOADER!$I$132,LOADER!$H$132,IF(NEW!BH92=LOADER!$I$133,LOADER!$H$133,IF(NEW!BH91=LOADER!$I$134,LOADER!$H$134,IF(NEW!BH91=LOADER!$I$135,LOADER!$H$135,"0")))))))))</f>
        <v>0</v>
      </c>
      <c r="H26" s="138" t="str">
        <f>IF(ISBLANK(NEW!G91),"",NEW!G91)</f>
        <v/>
      </c>
      <c r="I26" s="139"/>
    </row>
    <row r="27" spans="1:9" x14ac:dyDescent="0.35">
      <c r="A27" s="334" t="str">
        <f>IF(ISBLANK(NEW!H92),"",NEW!H92)</f>
        <v/>
      </c>
      <c r="B27" s="335"/>
      <c r="C27" s="137" t="str">
        <f>IF(ISBLANK(NEW!I92),"",NEW!I92)</f>
        <v/>
      </c>
      <c r="D27" s="137" t="str">
        <f>IF(ISBLANK(NEW!J92),"",NEW!J92)</f>
        <v/>
      </c>
      <c r="E27" s="137" t="str">
        <f>IF(ISBLANK(NEW!K92),"",NEW!K92)</f>
        <v/>
      </c>
      <c r="F27" s="138" t="str">
        <f>IF(NEW!$BH92=LOADER!$I$127,"YES","NO")</f>
        <v>NO</v>
      </c>
      <c r="G27" s="169" t="str">
        <f>IF(NEW!BH92=LOADER!$I$127,LOADER!$H$127,IF(NEW!BH92=LOADER!$I$128,LOADER!$H$128,IF(NEW!BH92=LOADER!$I$129,LOADER!$H$129,IF(NEW!BH92=LOADER!$I$130,LOADER!$H$130,IF(NEW!BH92=LOADER!$I$131,LOADER!$H$131,IF(NEW!BH92=LOADER!$I$132,LOADER!$H$132,IF(NEW!BH93=LOADER!$I$133,LOADER!$H$133,IF(NEW!BH92=LOADER!$I$134,LOADER!$H$134,IF(NEW!BH92=LOADER!$I$135,LOADER!$H$135,"0")))))))))</f>
        <v>0</v>
      </c>
      <c r="H27" s="138" t="str">
        <f>IF(ISBLANK(NEW!G92),"",NEW!G92)</f>
        <v/>
      </c>
      <c r="I27" s="139"/>
    </row>
    <row r="28" spans="1:9" x14ac:dyDescent="0.35">
      <c r="A28" s="334" t="str">
        <f>IF(ISBLANK(NEW!H93),"",NEW!H93)</f>
        <v/>
      </c>
      <c r="B28" s="335"/>
      <c r="C28" s="137" t="str">
        <f>IF(ISBLANK(NEW!I93),"",NEW!I93)</f>
        <v/>
      </c>
      <c r="D28" s="137" t="str">
        <f>IF(ISBLANK(NEW!J93),"",NEW!J93)</f>
        <v/>
      </c>
      <c r="E28" s="137" t="str">
        <f>IF(ISBLANK(NEW!K93),"",NEW!K93)</f>
        <v/>
      </c>
      <c r="F28" s="138" t="str">
        <f>IF(NEW!$BH93=LOADER!$I$127,"YES","NO")</f>
        <v>NO</v>
      </c>
      <c r="G28" s="169" t="str">
        <f>IF(NEW!BH93=LOADER!$I$127,LOADER!$H$127,IF(NEW!BH93=LOADER!$I$128,LOADER!$H$128,IF(NEW!BH93=LOADER!$I$129,LOADER!$H$129,IF(NEW!BH93=LOADER!$I$130,LOADER!$H$130,IF(NEW!BH93=LOADER!$I$131,LOADER!$H$131,IF(NEW!BH93=LOADER!$I$132,LOADER!$H$132,IF(NEW!BH94=LOADER!$I$133,LOADER!$H$133,IF(NEW!BH93=LOADER!$I$134,LOADER!$H$134,IF(NEW!BH93=LOADER!$I$135,LOADER!$H$135,"0")))))))))</f>
        <v>0</v>
      </c>
      <c r="H28" s="138" t="str">
        <f>IF(ISBLANK(NEW!G93),"",NEW!G93)</f>
        <v/>
      </c>
      <c r="I28" s="139"/>
    </row>
    <row r="29" spans="1:9" x14ac:dyDescent="0.35">
      <c r="A29" s="334" t="str">
        <f>IF(ISBLANK(NEW!H94),"",NEW!H94)</f>
        <v/>
      </c>
      <c r="B29" s="335"/>
      <c r="C29" s="137" t="str">
        <f>IF(ISBLANK(NEW!I94),"",NEW!I94)</f>
        <v/>
      </c>
      <c r="D29" s="137" t="str">
        <f>IF(ISBLANK(NEW!J94),"",NEW!J94)</f>
        <v/>
      </c>
      <c r="E29" s="137" t="str">
        <f>IF(ISBLANK(NEW!K94),"",NEW!K94)</f>
        <v/>
      </c>
      <c r="F29" s="138" t="str">
        <f>IF(NEW!$BH94=LOADER!$I$127,"YES","NO")</f>
        <v>NO</v>
      </c>
      <c r="G29" s="169" t="str">
        <f>IF(NEW!BH94=LOADER!$I$127,LOADER!$H$127,IF(NEW!BH94=LOADER!$I$128,LOADER!$H$128,IF(NEW!BH94=LOADER!$I$129,LOADER!$H$129,IF(NEW!BH94=LOADER!$I$130,LOADER!$H$130,IF(NEW!BH94=LOADER!$I$131,LOADER!$H$131,IF(NEW!BH94=LOADER!$I$132,LOADER!$H$132,IF(NEW!BH95=LOADER!$I$133,LOADER!$H$133,IF(NEW!BH94=LOADER!$I$134,LOADER!$H$134,IF(NEW!BH94=LOADER!$I$135,LOADER!$H$135,"0")))))))))</f>
        <v>0</v>
      </c>
      <c r="H29" s="138" t="str">
        <f>IF(ISBLANK(NEW!G94),"",NEW!G94)</f>
        <v/>
      </c>
      <c r="I29" s="139"/>
    </row>
    <row r="30" spans="1:9" x14ac:dyDescent="0.35">
      <c r="A30" s="334" t="str">
        <f>IF(ISBLANK(NEW!H95),"",NEW!H95)</f>
        <v/>
      </c>
      <c r="B30" s="335"/>
      <c r="C30" s="137" t="str">
        <f>IF(ISBLANK(NEW!I95),"",NEW!I95)</f>
        <v/>
      </c>
      <c r="D30" s="137" t="str">
        <f>IF(ISBLANK(NEW!J95),"",NEW!J95)</f>
        <v/>
      </c>
      <c r="E30" s="137" t="str">
        <f>IF(ISBLANK(NEW!K95),"",NEW!K95)</f>
        <v/>
      </c>
      <c r="F30" s="138" t="str">
        <f>IF(NEW!$BH95=LOADER!$I$127,"YES","NO")</f>
        <v>NO</v>
      </c>
      <c r="G30" s="169" t="str">
        <f>IF(NEW!BH95=LOADER!$I$127,LOADER!$H$127,IF(NEW!BH95=LOADER!$I$128,LOADER!$H$128,IF(NEW!BH95=LOADER!$I$129,LOADER!$H$129,IF(NEW!BH95=LOADER!$I$130,LOADER!$H$130,IF(NEW!BH95=LOADER!$I$131,LOADER!$H$131,IF(NEW!BH95=LOADER!$I$132,LOADER!$H$132,IF(NEW!BH96=LOADER!$I$133,LOADER!$H$133,IF(NEW!BH95=LOADER!$I$134,LOADER!$H$134,IF(NEW!BH95=LOADER!$I$135,LOADER!$H$135,"0")))))))))</f>
        <v>0</v>
      </c>
      <c r="H30" s="138" t="str">
        <f>IF(ISBLANK(NEW!G95),"",NEW!G95)</f>
        <v/>
      </c>
      <c r="I30" s="139"/>
    </row>
    <row r="31" spans="1:9" x14ac:dyDescent="0.35">
      <c r="A31" s="334" t="str">
        <f>IF(ISBLANK(NEW!H96),"",NEW!H96)</f>
        <v/>
      </c>
      <c r="B31" s="335"/>
      <c r="C31" s="137" t="str">
        <f>IF(ISBLANK(NEW!I96),"",NEW!I96)</f>
        <v/>
      </c>
      <c r="D31" s="137" t="str">
        <f>IF(ISBLANK(NEW!J96),"",NEW!J96)</f>
        <v/>
      </c>
      <c r="E31" s="137" t="str">
        <f>IF(ISBLANK(NEW!K96),"",NEW!K96)</f>
        <v/>
      </c>
      <c r="F31" s="138" t="str">
        <f>IF(NEW!$BH96=LOADER!$I$127,"YES","NO")</f>
        <v>NO</v>
      </c>
      <c r="G31" s="169" t="str">
        <f>IF(NEW!BH96=LOADER!$I$127,LOADER!$H$127,IF(NEW!BH96=LOADER!$I$128,LOADER!$H$128,IF(NEW!BH96=LOADER!$I$129,LOADER!$H$129,IF(NEW!BH96=LOADER!$I$130,LOADER!$H$130,IF(NEW!BH96=LOADER!$I$131,LOADER!$H$131,IF(NEW!BH96=LOADER!$I$132,LOADER!$H$132,IF(NEW!BH97=LOADER!$I$133,LOADER!$H$133,IF(NEW!BH96=LOADER!$I$134,LOADER!$H$134,IF(NEW!BH96=LOADER!$I$135,LOADER!$H$135,"0")))))))))</f>
        <v>0</v>
      </c>
      <c r="H31" s="138" t="str">
        <f>IF(ISBLANK(NEW!G96),"",NEW!G96)</f>
        <v/>
      </c>
      <c r="I31" s="139"/>
    </row>
    <row r="32" spans="1:9" x14ac:dyDescent="0.35">
      <c r="A32" s="334" t="str">
        <f>IF(ISBLANK(NEW!H97),"",NEW!H97)</f>
        <v/>
      </c>
      <c r="B32" s="335"/>
      <c r="C32" s="137" t="str">
        <f>IF(ISBLANK(NEW!I97),"",NEW!I97)</f>
        <v/>
      </c>
      <c r="D32" s="137" t="str">
        <f>IF(ISBLANK(NEW!J97),"",NEW!J97)</f>
        <v/>
      </c>
      <c r="E32" s="137" t="str">
        <f>IF(ISBLANK(NEW!K97),"",NEW!K97)</f>
        <v/>
      </c>
      <c r="F32" s="138" t="str">
        <f>IF(NEW!$BH97=LOADER!$I$127,"YES","NO")</f>
        <v>NO</v>
      </c>
      <c r="G32" s="169" t="str">
        <f>IF(NEW!BH97=LOADER!$I$127,LOADER!$H$127,IF(NEW!BH97=LOADER!$I$128,LOADER!$H$128,IF(NEW!BH97=LOADER!$I$129,LOADER!$H$129,IF(NEW!BH97=LOADER!$I$130,LOADER!$H$130,IF(NEW!BH97=LOADER!$I$131,LOADER!$H$131,IF(NEW!BH97=LOADER!$I$132,LOADER!$H$132,IF(NEW!BH98=LOADER!$I$133,LOADER!$H$133,IF(NEW!BH97=LOADER!$I$134,LOADER!$H$134,IF(NEW!BH97=LOADER!$I$135,LOADER!$H$135,"0")))))))))</f>
        <v>0</v>
      </c>
      <c r="H32" s="138" t="str">
        <f>IF(ISBLANK(NEW!G97),"",NEW!G97)</f>
        <v/>
      </c>
      <c r="I32" s="139"/>
    </row>
    <row r="33" spans="1:9" x14ac:dyDescent="0.35">
      <c r="A33" s="334" t="str">
        <f>IF(ISBLANK(NEW!H98),"",NEW!H98)</f>
        <v/>
      </c>
      <c r="B33" s="335"/>
      <c r="C33" s="137" t="str">
        <f>IF(ISBLANK(NEW!I98),"",NEW!I98)</f>
        <v/>
      </c>
      <c r="D33" s="137" t="str">
        <f>IF(ISBLANK(NEW!J98),"",NEW!J98)</f>
        <v/>
      </c>
      <c r="E33" s="137" t="str">
        <f>IF(ISBLANK(NEW!K98),"",NEW!K98)</f>
        <v/>
      </c>
      <c r="F33" s="138" t="str">
        <f>IF(NEW!$BH98=LOADER!$I$127,"YES","NO")</f>
        <v>NO</v>
      </c>
      <c r="G33" s="169" t="str">
        <f>IF(NEW!BH98=LOADER!$I$127,LOADER!$H$127,IF(NEW!BH98=LOADER!$I$128,LOADER!$H$128,IF(NEW!BH98=LOADER!$I$129,LOADER!$H$129,IF(NEW!BH98=LOADER!$I$130,LOADER!$H$130,IF(NEW!BH98=LOADER!$I$131,LOADER!$H$131,IF(NEW!BH98=LOADER!$I$132,LOADER!$H$132,IF(NEW!BH99=LOADER!$I$133,LOADER!$H$133,IF(NEW!BH98=LOADER!$I$134,LOADER!$H$134,IF(NEW!BH98=LOADER!$I$135,LOADER!$H$135,"0")))))))))</f>
        <v>0</v>
      </c>
      <c r="H33" s="138" t="str">
        <f>IF(ISBLANK(NEW!G98),"",NEW!G98)</f>
        <v/>
      </c>
      <c r="I33" s="139"/>
    </row>
    <row r="34" spans="1:9" x14ac:dyDescent="0.35">
      <c r="A34" s="334" t="str">
        <f>IF(ISBLANK(NEW!H99),"",NEW!H99)</f>
        <v/>
      </c>
      <c r="B34" s="335"/>
      <c r="C34" s="137" t="str">
        <f>IF(ISBLANK(NEW!I99),"",NEW!I99)</f>
        <v/>
      </c>
      <c r="D34" s="137" t="str">
        <f>IF(ISBLANK(NEW!J99),"",NEW!J99)</f>
        <v/>
      </c>
      <c r="E34" s="137" t="str">
        <f>IF(ISBLANK(NEW!K99),"",NEW!K99)</f>
        <v/>
      </c>
      <c r="F34" s="138" t="str">
        <f>IF(NEW!$BH99=LOADER!$I$127,"YES","NO")</f>
        <v>NO</v>
      </c>
      <c r="G34" s="169" t="str">
        <f>IF(NEW!BH99=LOADER!$I$127,LOADER!$H$127,IF(NEW!BH99=LOADER!$I$128,LOADER!$H$128,IF(NEW!BH99=LOADER!$I$129,LOADER!$H$129,IF(NEW!BH99=LOADER!$I$130,LOADER!$H$130,IF(NEW!BH99=LOADER!$I$131,LOADER!$H$131,IF(NEW!BH99=LOADER!$I$132,LOADER!$H$132,IF(NEW!BH100=LOADER!$I$133,LOADER!$H$133,IF(NEW!BH99=LOADER!$I$134,LOADER!$H$134,IF(NEW!BH99=LOADER!$I$135,LOADER!$H$135,"0")))))))))</f>
        <v>0</v>
      </c>
      <c r="H34" s="138" t="str">
        <f>IF(ISBLANK(NEW!G99),"",NEW!G99)</f>
        <v/>
      </c>
      <c r="I34" s="139"/>
    </row>
    <row r="35" spans="1:9" x14ac:dyDescent="0.35">
      <c r="A35" s="334" t="str">
        <f>IF(ISBLANK(NEW!H100),"",NEW!H100)</f>
        <v/>
      </c>
      <c r="B35" s="335"/>
      <c r="C35" s="137" t="str">
        <f>IF(ISBLANK(NEW!I100),"",NEW!I100)</f>
        <v/>
      </c>
      <c r="D35" s="137" t="str">
        <f>IF(ISBLANK(NEW!J100),"",NEW!J100)</f>
        <v/>
      </c>
      <c r="E35" s="137" t="str">
        <f>IF(ISBLANK(NEW!K100),"",NEW!K100)</f>
        <v/>
      </c>
      <c r="F35" s="138" t="str">
        <f>IF(NEW!$BH100=LOADER!$I$127,"YES","NO")</f>
        <v>NO</v>
      </c>
      <c r="G35" s="169" t="str">
        <f>IF(NEW!BH100=LOADER!$I$127,LOADER!$H$127,IF(NEW!BH100=LOADER!$I$128,LOADER!$H$128,IF(NEW!BH100=LOADER!$I$129,LOADER!$H$129,IF(NEW!BH100=LOADER!$I$130,LOADER!$H$130,IF(NEW!BH100=LOADER!$I$131,LOADER!$H$131,IF(NEW!BH100=LOADER!$I$132,LOADER!$H$132,IF(NEW!BH101=LOADER!$I$133,LOADER!$H$133,IF(NEW!BH100=LOADER!$I$134,LOADER!$H$134,IF(NEW!BH100=LOADER!$I$135,LOADER!$H$135,"0")))))))))</f>
        <v>0</v>
      </c>
      <c r="H35" s="138" t="str">
        <f>IF(ISBLANK(NEW!G100),"",NEW!G100)</f>
        <v/>
      </c>
      <c r="I35" s="139"/>
    </row>
    <row r="36" spans="1:9" x14ac:dyDescent="0.35">
      <c r="A36" s="334" t="str">
        <f>IF(ISBLANK(NEW!H101),"",NEW!H101)</f>
        <v/>
      </c>
      <c r="B36" s="335"/>
      <c r="C36" s="137" t="str">
        <f>IF(ISBLANK(NEW!I101),"",NEW!I101)</f>
        <v/>
      </c>
      <c r="D36" s="137" t="str">
        <f>IF(ISBLANK(NEW!J101),"",NEW!J101)</f>
        <v/>
      </c>
      <c r="E36" s="137" t="str">
        <f>IF(ISBLANK(NEW!K101),"",NEW!K101)</f>
        <v/>
      </c>
      <c r="F36" s="138" t="str">
        <f>IF(NEW!$BH101=LOADER!$I$127,"YES","NO")</f>
        <v>NO</v>
      </c>
      <c r="G36" s="169" t="str">
        <f>IF(NEW!BH101=LOADER!$I$127,LOADER!$H$127,IF(NEW!BH101=LOADER!$I$128,LOADER!$H$128,IF(NEW!BH101=LOADER!$I$129,LOADER!$H$129,IF(NEW!BH101=LOADER!$I$130,LOADER!$H$130,IF(NEW!BH101=LOADER!$I$131,LOADER!$H$131,IF(NEW!BH101=LOADER!$I$132,LOADER!$H$132,IF(NEW!BH102=LOADER!$I$133,LOADER!$H$133,IF(NEW!BH101=LOADER!$I$134,LOADER!$H$134,IF(NEW!BH101=LOADER!$I$135,LOADER!$H$135,"0")))))))))</f>
        <v>0</v>
      </c>
      <c r="H36" s="138" t="str">
        <f>IF(ISBLANK(NEW!G101),"",NEW!G101)</f>
        <v/>
      </c>
      <c r="I36" s="139"/>
    </row>
    <row r="37" spans="1:9" x14ac:dyDescent="0.35">
      <c r="A37" s="334" t="str">
        <f>IF(ISBLANK(NEW!H102),"",NEW!H102)</f>
        <v/>
      </c>
      <c r="B37" s="335"/>
      <c r="C37" s="137" t="str">
        <f>IF(ISBLANK(NEW!I102),"",NEW!I102)</f>
        <v/>
      </c>
      <c r="D37" s="137" t="str">
        <f>IF(ISBLANK(NEW!J102),"",NEW!J102)</f>
        <v/>
      </c>
      <c r="E37" s="137" t="str">
        <f>IF(ISBLANK(NEW!K102),"",NEW!K102)</f>
        <v/>
      </c>
      <c r="F37" s="138" t="str">
        <f>IF(NEW!$BH102=LOADER!$I$127,"YES","NO")</f>
        <v>NO</v>
      </c>
      <c r="G37" s="169" t="str">
        <f>IF(NEW!BH102=LOADER!$I$127,LOADER!$H$127,IF(NEW!BH102=LOADER!$I$128,LOADER!$H$128,IF(NEW!BH102=LOADER!$I$129,LOADER!$H$129,IF(NEW!BH102=LOADER!$I$130,LOADER!$H$130,IF(NEW!BH102=LOADER!$I$131,LOADER!$H$131,IF(NEW!BH102=LOADER!$I$132,LOADER!$H$132,IF(NEW!BH103=LOADER!$I$133,LOADER!$H$133,IF(NEW!BH102=LOADER!$I$134,LOADER!$H$134,IF(NEW!BH102=LOADER!$I$135,LOADER!$H$135,"0")))))))))</f>
        <v>0</v>
      </c>
      <c r="H37" s="138" t="str">
        <f>IF(ISBLANK(NEW!G102),"",NEW!G102)</f>
        <v/>
      </c>
      <c r="I37" s="139"/>
    </row>
    <row r="38" spans="1:9" x14ac:dyDescent="0.35">
      <c r="A38" s="334" t="str">
        <f>IF(ISBLANK(NEW!H103),"",NEW!H103)</f>
        <v/>
      </c>
      <c r="B38" s="335"/>
      <c r="C38" s="137" t="str">
        <f>IF(ISBLANK(NEW!I103),"",NEW!I103)</f>
        <v/>
      </c>
      <c r="D38" s="137" t="str">
        <f>IF(ISBLANK(NEW!J103),"",NEW!J103)</f>
        <v/>
      </c>
      <c r="E38" s="137" t="str">
        <f>IF(ISBLANK(NEW!K103),"",NEW!K103)</f>
        <v/>
      </c>
      <c r="F38" s="138" t="str">
        <f>IF(NEW!$BH103=LOADER!$I$127,"YES","NO")</f>
        <v>NO</v>
      </c>
      <c r="G38" s="169" t="str">
        <f>IF(NEW!BH103=LOADER!$I$127,LOADER!$H$127,IF(NEW!BH103=LOADER!$I$128,LOADER!$H$128,IF(NEW!BH103=LOADER!$I$129,LOADER!$H$129,IF(NEW!BH103=LOADER!$I$130,LOADER!$H$130,IF(NEW!BH103=LOADER!$I$131,LOADER!$H$131,IF(NEW!BH103=LOADER!$I$132,LOADER!$H$132,IF(NEW!BH104=LOADER!$I$133,LOADER!$H$133,IF(NEW!BH103=LOADER!$I$134,LOADER!$H$134,IF(NEW!BH103=LOADER!$I$135,LOADER!$H$135,"0")))))))))</f>
        <v>0</v>
      </c>
      <c r="H38" s="138" t="str">
        <f>IF(ISBLANK(NEW!G103),"",NEW!G103)</f>
        <v/>
      </c>
      <c r="I38" s="139"/>
    </row>
    <row r="39" spans="1:9" x14ac:dyDescent="0.35">
      <c r="A39" s="334" t="str">
        <f>IF(ISBLANK(NEW!H104),"",NEW!H104)</f>
        <v/>
      </c>
      <c r="B39" s="335"/>
      <c r="C39" s="137" t="str">
        <f>IF(ISBLANK(NEW!I104),"",NEW!I104)</f>
        <v/>
      </c>
      <c r="D39" s="137" t="str">
        <f>IF(ISBLANK(NEW!J104),"",NEW!J104)</f>
        <v/>
      </c>
      <c r="E39" s="137" t="str">
        <f>IF(ISBLANK(NEW!K104),"",NEW!K104)</f>
        <v/>
      </c>
      <c r="F39" s="138" t="str">
        <f>IF(NEW!$BH104=LOADER!$I$127,"YES","NO")</f>
        <v>NO</v>
      </c>
      <c r="G39" s="169" t="str">
        <f>IF(NEW!BH104=LOADER!$I$127,LOADER!$H$127,IF(NEW!BH104=LOADER!$I$128,LOADER!$H$128,IF(NEW!BH104=LOADER!$I$129,LOADER!$H$129,IF(NEW!BH104=LOADER!$I$130,LOADER!$H$130,IF(NEW!BH104=LOADER!$I$131,LOADER!$H$131,IF(NEW!BH104=LOADER!$I$132,LOADER!$H$132,IF(NEW!BH105=LOADER!$I$133,LOADER!$H$133,IF(NEW!BH104=LOADER!$I$134,LOADER!$H$134,IF(NEW!BH104=LOADER!$I$135,LOADER!$H$135,"0")))))))))</f>
        <v>0</v>
      </c>
      <c r="H39" s="138" t="str">
        <f>IF(ISBLANK(NEW!G104),"",NEW!G104)</f>
        <v/>
      </c>
      <c r="I39" s="139"/>
    </row>
    <row r="40" spans="1:9" x14ac:dyDescent="0.35">
      <c r="A40" s="334" t="str">
        <f>IF(ISBLANK(NEW!H105),"",NEW!H105)</f>
        <v/>
      </c>
      <c r="B40" s="335"/>
      <c r="C40" s="137" t="str">
        <f>IF(ISBLANK(NEW!I105),"",NEW!I105)</f>
        <v/>
      </c>
      <c r="D40" s="137" t="str">
        <f>IF(ISBLANK(NEW!J105),"",NEW!J105)</f>
        <v/>
      </c>
      <c r="E40" s="137" t="str">
        <f>IF(ISBLANK(NEW!K105),"",NEW!K105)</f>
        <v/>
      </c>
      <c r="F40" s="138" t="str">
        <f>IF(NEW!$BH105=LOADER!$I$127,"YES","NO")</f>
        <v>NO</v>
      </c>
      <c r="G40" s="169" t="str">
        <f>IF(NEW!BH105=LOADER!$I$127,LOADER!$H$127,IF(NEW!BH105=LOADER!$I$128,LOADER!$H$128,IF(NEW!BH105=LOADER!$I$129,LOADER!$H$129,IF(NEW!BH105=LOADER!$I$130,LOADER!$H$130,IF(NEW!BH105=LOADER!$I$131,LOADER!$H$131,IF(NEW!BH105=LOADER!$I$132,LOADER!$H$132,IF(NEW!BH106=LOADER!$I$133,LOADER!$H$133,IF(NEW!BH105=LOADER!$I$134,LOADER!$H$134,IF(NEW!BH105=LOADER!$I$135,LOADER!$H$135,"0")))))))))</f>
        <v>0</v>
      </c>
      <c r="H40" s="138" t="str">
        <f>IF(ISBLANK(NEW!G105),"",NEW!G105)</f>
        <v/>
      </c>
      <c r="I40" s="139"/>
    </row>
    <row r="41" spans="1:9" x14ac:dyDescent="0.35">
      <c r="A41" s="334" t="str">
        <f>IF(ISBLANK(NEW!H106),"",NEW!H106)</f>
        <v/>
      </c>
      <c r="B41" s="335"/>
      <c r="C41" s="137" t="str">
        <f>IF(ISBLANK(NEW!I106),"",NEW!I106)</f>
        <v/>
      </c>
      <c r="D41" s="137" t="str">
        <f>IF(ISBLANK(NEW!J106),"",NEW!J106)</f>
        <v/>
      </c>
      <c r="E41" s="137" t="str">
        <f>IF(ISBLANK(NEW!K106),"",NEW!K106)</f>
        <v/>
      </c>
      <c r="F41" s="138" t="str">
        <f>IF(NEW!$BH106=LOADER!$I$127,"YES","NO")</f>
        <v>NO</v>
      </c>
      <c r="G41" s="169" t="str">
        <f>IF(NEW!BH106=LOADER!$I$127,LOADER!$H$127,IF(NEW!BH106=LOADER!$I$128,LOADER!$H$128,IF(NEW!BH106=LOADER!$I$129,LOADER!$H$129,IF(NEW!BH106=LOADER!$I$130,LOADER!$H$130,IF(NEW!BH106=LOADER!$I$131,LOADER!$H$131,IF(NEW!BH106=LOADER!$I$132,LOADER!$H$132,IF(NEW!BH107=LOADER!$I$133,LOADER!$H$133,IF(NEW!BH106=LOADER!$I$134,LOADER!$H$134,IF(NEW!BH106=LOADER!$I$135,LOADER!$H$135,"0")))))))))</f>
        <v>0</v>
      </c>
      <c r="H41" s="138" t="str">
        <f>IF(ISBLANK(NEW!G106),"",NEW!G106)</f>
        <v/>
      </c>
      <c r="I41" s="139"/>
    </row>
    <row r="42" spans="1:9" x14ac:dyDescent="0.35">
      <c r="A42" s="334" t="str">
        <f>IF(ISBLANK(NEW!H107),"",NEW!H107)</f>
        <v/>
      </c>
      <c r="B42" s="335"/>
      <c r="C42" s="137" t="str">
        <f>IF(ISBLANK(NEW!I107),"",NEW!I107)</f>
        <v/>
      </c>
      <c r="D42" s="137" t="str">
        <f>IF(ISBLANK(NEW!J107),"",NEW!J107)</f>
        <v/>
      </c>
      <c r="E42" s="137" t="str">
        <f>IF(ISBLANK(NEW!K107),"",NEW!K107)</f>
        <v/>
      </c>
      <c r="F42" s="138" t="str">
        <f>IF(NEW!$BH107=LOADER!$I$127,"YES","NO")</f>
        <v>NO</v>
      </c>
      <c r="G42" s="169" t="str">
        <f>IF(NEW!BH107=LOADER!$I$127,LOADER!$H$127,IF(NEW!BH107=LOADER!$I$128,LOADER!$H$128,IF(NEW!BH107=LOADER!$I$129,LOADER!$H$129,IF(NEW!BH107=LOADER!$I$130,LOADER!$H$130,IF(NEW!BH107=LOADER!$I$131,LOADER!$H$131,IF(NEW!BH107=LOADER!$I$132,LOADER!$H$132,IF(NEW!BH108=LOADER!$I$133,LOADER!$H$133,IF(NEW!BH107=LOADER!$I$134,LOADER!$H$134,IF(NEW!BH107=LOADER!$I$135,LOADER!$H$135,"0")))))))))</f>
        <v>0</v>
      </c>
      <c r="H42" s="138" t="str">
        <f>IF(ISBLANK(NEW!G107),"",NEW!G107)</f>
        <v/>
      </c>
      <c r="I42" s="139"/>
    </row>
    <row r="43" spans="1:9" x14ac:dyDescent="0.35">
      <c r="A43" s="334" t="str">
        <f>IF(ISBLANK(NEW!H108),"",NEW!H108)</f>
        <v/>
      </c>
      <c r="B43" s="335"/>
      <c r="C43" s="137" t="str">
        <f>IF(ISBLANK(NEW!I108),"",NEW!I108)</f>
        <v/>
      </c>
      <c r="D43" s="137" t="str">
        <f>IF(ISBLANK(NEW!J108),"",NEW!J108)</f>
        <v/>
      </c>
      <c r="E43" s="137" t="str">
        <f>IF(ISBLANK(NEW!K108),"",NEW!K108)</f>
        <v/>
      </c>
      <c r="F43" s="138" t="str">
        <f>IF(NEW!$BH108=LOADER!$I$127,"YES","NO")</f>
        <v>NO</v>
      </c>
      <c r="G43" s="169" t="str">
        <f>IF(NEW!BH108=LOADER!$I$127,LOADER!$H$127,IF(NEW!BH108=LOADER!$I$128,LOADER!$H$128,IF(NEW!BH108=LOADER!$I$129,LOADER!$H$129,IF(NEW!BH108=LOADER!$I$130,LOADER!$H$130,IF(NEW!BH108=LOADER!$I$131,LOADER!$H$131,IF(NEW!BH108=LOADER!$I$132,LOADER!$H$132,IF(NEW!BH109=LOADER!$I$133,LOADER!$H$133,IF(NEW!BH108=LOADER!$I$134,LOADER!$H$134,IF(NEW!BH108=LOADER!$I$135,LOADER!$H$135,"0")))))))))</f>
        <v>0</v>
      </c>
      <c r="H43" s="138" t="str">
        <f>IF(ISBLANK(NEW!G108),"",NEW!G108)</f>
        <v/>
      </c>
      <c r="I43" s="139"/>
    </row>
    <row r="44" spans="1:9" x14ac:dyDescent="0.35">
      <c r="A44" s="334" t="str">
        <f>IF(ISBLANK(NEW!H109),"",NEW!H109)</f>
        <v/>
      </c>
      <c r="B44" s="335"/>
      <c r="C44" s="137" t="str">
        <f>IF(ISBLANK(NEW!I109),"",NEW!I109)</f>
        <v/>
      </c>
      <c r="D44" s="137" t="str">
        <f>IF(ISBLANK(NEW!J109),"",NEW!J109)</f>
        <v/>
      </c>
      <c r="E44" s="137" t="str">
        <f>IF(ISBLANK(NEW!K109),"",NEW!K109)</f>
        <v/>
      </c>
      <c r="F44" s="138" t="str">
        <f>IF(NEW!$BH109=LOADER!$I$127,"YES","NO")</f>
        <v>NO</v>
      </c>
      <c r="G44" s="169" t="str">
        <f>IF(NEW!BH109=LOADER!$I$127,LOADER!$H$127,IF(NEW!BH109=LOADER!$I$128,LOADER!$H$128,IF(NEW!BH109=LOADER!$I$129,LOADER!$H$129,IF(NEW!BH109=LOADER!$I$130,LOADER!$H$130,IF(NEW!BH109=LOADER!$I$131,LOADER!$H$131,IF(NEW!BH109=LOADER!$I$132,LOADER!$H$132,IF(NEW!BH110=LOADER!$I$133,LOADER!$H$133,IF(NEW!BH109=LOADER!$I$134,LOADER!$H$134,IF(NEW!BH109=LOADER!$I$135,LOADER!$H$135,"0")))))))))</f>
        <v>0</v>
      </c>
      <c r="H44" s="138" t="str">
        <f>IF(ISBLANK(NEW!G109),"",NEW!G109)</f>
        <v/>
      </c>
      <c r="I44" s="139"/>
    </row>
    <row r="45" spans="1:9" x14ac:dyDescent="0.35">
      <c r="A45" s="334" t="str">
        <f>IF(ISBLANK(NEW!H110),"",NEW!H110)</f>
        <v/>
      </c>
      <c r="B45" s="335"/>
      <c r="C45" s="137" t="str">
        <f>IF(ISBLANK(NEW!I110),"",NEW!I110)</f>
        <v/>
      </c>
      <c r="D45" s="137" t="str">
        <f>IF(ISBLANK(NEW!J110),"",NEW!J110)</f>
        <v/>
      </c>
      <c r="E45" s="137" t="str">
        <f>IF(ISBLANK(NEW!K110),"",NEW!K110)</f>
        <v/>
      </c>
      <c r="F45" s="138" t="str">
        <f>IF(NEW!$BH110=LOADER!$I$127,"YES","NO")</f>
        <v>NO</v>
      </c>
      <c r="G45" s="169" t="str">
        <f>IF(NEW!BH110=LOADER!$I$127,LOADER!$H$127,IF(NEW!BH110=LOADER!$I$128,LOADER!$H$128,IF(NEW!BH110=LOADER!$I$129,LOADER!$H$129,IF(NEW!BH110=LOADER!$I$130,LOADER!$H$130,IF(NEW!BH110=LOADER!$I$131,LOADER!$H$131,IF(NEW!BH110=LOADER!$I$132,LOADER!$H$132,IF(NEW!BH111=LOADER!$I$133,LOADER!$H$133,IF(NEW!BH110=LOADER!$I$134,LOADER!$H$134,IF(NEW!BH110=LOADER!$I$135,LOADER!$H$135,"0")))))))))</f>
        <v>0</v>
      </c>
      <c r="H45" s="138" t="str">
        <f>IF(ISBLANK(NEW!G110),"",NEW!G110)</f>
        <v/>
      </c>
      <c r="I45" s="139"/>
    </row>
    <row r="46" spans="1:9" x14ac:dyDescent="0.35">
      <c r="A46" s="334" t="str">
        <f>IF(ISBLANK(NEW!H111),"",NEW!H111)</f>
        <v/>
      </c>
      <c r="B46" s="335"/>
      <c r="C46" s="137" t="str">
        <f>IF(ISBLANK(NEW!I111),"",NEW!I111)</f>
        <v/>
      </c>
      <c r="D46" s="137" t="str">
        <f>IF(ISBLANK(NEW!J111),"",NEW!J111)</f>
        <v/>
      </c>
      <c r="E46" s="137" t="str">
        <f>IF(ISBLANK(NEW!K111),"",NEW!K111)</f>
        <v/>
      </c>
      <c r="F46" s="138" t="str">
        <f>IF(NEW!$BH111=LOADER!$I$127,"YES","NO")</f>
        <v>NO</v>
      </c>
      <c r="G46" s="169" t="str">
        <f>IF(NEW!BH111=LOADER!$I$127,LOADER!$H$127,IF(NEW!BH111=LOADER!$I$128,LOADER!$H$128,IF(NEW!BH111=LOADER!$I$129,LOADER!$H$129,IF(NEW!BH111=LOADER!$I$130,LOADER!$H$130,IF(NEW!BH111=LOADER!$I$131,LOADER!$H$131,IF(NEW!BH111=LOADER!$I$132,LOADER!$H$132,IF(NEW!BH112=LOADER!$I$133,LOADER!$H$133,IF(NEW!BH111=LOADER!$I$134,LOADER!$H$134,IF(NEW!BH111=LOADER!$I$135,LOADER!$H$135,"0")))))))))</f>
        <v>0</v>
      </c>
      <c r="H46" s="138" t="str">
        <f>IF(ISBLANK(NEW!G111),"",NEW!G111)</f>
        <v/>
      </c>
      <c r="I46" s="139"/>
    </row>
    <row r="47" spans="1:9" x14ac:dyDescent="0.35">
      <c r="A47" s="334" t="str">
        <f>IF(ISBLANK(NEW!H112),"",NEW!H112)</f>
        <v/>
      </c>
      <c r="B47" s="335"/>
      <c r="C47" s="137" t="str">
        <f>IF(ISBLANK(NEW!I112),"",NEW!I112)</f>
        <v/>
      </c>
      <c r="D47" s="137" t="str">
        <f>IF(ISBLANK(NEW!J112),"",NEW!J112)</f>
        <v/>
      </c>
      <c r="E47" s="137" t="str">
        <f>IF(ISBLANK(NEW!K112),"",NEW!K112)</f>
        <v/>
      </c>
      <c r="F47" s="138" t="str">
        <f>IF(NEW!$BH112=LOADER!$I$127,"YES","NO")</f>
        <v>NO</v>
      </c>
      <c r="G47" s="169" t="str">
        <f>IF(NEW!BH112=LOADER!$I$127,LOADER!$H$127,IF(NEW!BH112=LOADER!$I$128,LOADER!$H$128,IF(NEW!BH112=LOADER!$I$129,LOADER!$H$129,IF(NEW!BH112=LOADER!$I$130,LOADER!$H$130,IF(NEW!BH112=LOADER!$I$131,LOADER!$H$131,IF(NEW!BH112=LOADER!$I$132,LOADER!$H$132,IF(NEW!BH113=LOADER!$I$133,LOADER!$H$133,IF(NEW!BH112=LOADER!$I$134,LOADER!$H$134,IF(NEW!BH112=LOADER!$I$135,LOADER!$H$135,"0")))))))))</f>
        <v>0</v>
      </c>
      <c r="H47" s="138" t="str">
        <f>IF(ISBLANK(NEW!G112),"",NEW!G112)</f>
        <v/>
      </c>
      <c r="I47" s="139"/>
    </row>
    <row r="48" spans="1:9" x14ac:dyDescent="0.35">
      <c r="A48" s="334" t="str">
        <f>IF(ISBLANK(NEW!H113),"",NEW!H113)</f>
        <v/>
      </c>
      <c r="B48" s="335"/>
      <c r="C48" s="137" t="str">
        <f>IF(ISBLANK(NEW!I113),"",NEW!I113)</f>
        <v/>
      </c>
      <c r="D48" s="137" t="str">
        <f>IF(ISBLANK(NEW!J113),"",NEW!J113)</f>
        <v/>
      </c>
      <c r="E48" s="137" t="str">
        <f>IF(ISBLANK(NEW!K113),"",NEW!K113)</f>
        <v/>
      </c>
      <c r="F48" s="138" t="str">
        <f>IF(NEW!$BH113=LOADER!$I$127,"YES","NO")</f>
        <v>NO</v>
      </c>
      <c r="G48" s="169" t="str">
        <f>IF(NEW!BH113=LOADER!$I$127,LOADER!$H$127,IF(NEW!BH113=LOADER!$I$128,LOADER!$H$128,IF(NEW!BH113=LOADER!$I$129,LOADER!$H$129,IF(NEW!BH113=LOADER!$I$130,LOADER!$H$130,IF(NEW!BH113=LOADER!$I$131,LOADER!$H$131,IF(NEW!BH113=LOADER!$I$132,LOADER!$H$132,IF(NEW!BH114=LOADER!$I$133,LOADER!$H$133,IF(NEW!BH113=LOADER!$I$134,LOADER!$H$134,IF(NEW!BH113=LOADER!$I$135,LOADER!$H$135,"0")))))))))</f>
        <v>0</v>
      </c>
      <c r="H48" s="138" t="str">
        <f>IF(ISBLANK(NEW!G113),"",NEW!G113)</f>
        <v/>
      </c>
      <c r="I48" s="139"/>
    </row>
    <row r="49" spans="1:9" x14ac:dyDescent="0.35">
      <c r="A49" s="334" t="str">
        <f>IF(ISBLANK(NEW!H114),"",NEW!H114)</f>
        <v/>
      </c>
      <c r="B49" s="335"/>
      <c r="C49" s="137" t="str">
        <f>IF(ISBLANK(NEW!I114),"",NEW!I114)</f>
        <v/>
      </c>
      <c r="D49" s="137" t="str">
        <f>IF(ISBLANK(NEW!J114),"",NEW!J114)</f>
        <v/>
      </c>
      <c r="E49" s="137" t="str">
        <f>IF(ISBLANK(NEW!K114),"",NEW!K114)</f>
        <v/>
      </c>
      <c r="F49" s="138" t="str">
        <f>IF(NEW!$BH114=LOADER!$I$127,"YES","NO")</f>
        <v>NO</v>
      </c>
      <c r="G49" s="169" t="str">
        <f>IF(NEW!BH114=LOADER!$I$127,LOADER!$H$127,IF(NEW!BH114=LOADER!$I$128,LOADER!$H$128,IF(NEW!BH114=LOADER!$I$129,LOADER!$H$129,IF(NEW!BH114=LOADER!$I$130,LOADER!$H$130,IF(NEW!BH114=LOADER!$I$131,LOADER!$H$131,IF(NEW!BH114=LOADER!$I$132,LOADER!$H$132,IF(NEW!BH115=LOADER!$I$133,LOADER!$H$133,IF(NEW!BH114=LOADER!$I$134,LOADER!$H$134,IF(NEW!BH114=LOADER!$I$135,LOADER!$H$135,"0")))))))))</f>
        <v>0</v>
      </c>
      <c r="H49" s="138" t="str">
        <f>IF(ISBLANK(NEW!G114),"",NEW!G114)</f>
        <v/>
      </c>
      <c r="I49" s="139"/>
    </row>
    <row r="50" spans="1:9" x14ac:dyDescent="0.35">
      <c r="A50" s="334" t="str">
        <f>IF(ISBLANK(NEW!H115),"",NEW!H115)</f>
        <v/>
      </c>
      <c r="B50" s="335"/>
      <c r="C50" s="137" t="str">
        <f>IF(ISBLANK(NEW!I115),"",NEW!I115)</f>
        <v/>
      </c>
      <c r="D50" s="137" t="str">
        <f>IF(ISBLANK(NEW!J115),"",NEW!J115)</f>
        <v/>
      </c>
      <c r="E50" s="137" t="str">
        <f>IF(ISBLANK(NEW!K115),"",NEW!K115)</f>
        <v/>
      </c>
      <c r="F50" s="138" t="str">
        <f>IF(NEW!$BH115=LOADER!$I$127,"YES","NO")</f>
        <v>NO</v>
      </c>
      <c r="G50" s="169" t="str">
        <f>IF(NEW!BH115=LOADER!$I$127,LOADER!$H$127,IF(NEW!BH115=LOADER!$I$128,LOADER!$H$128,IF(NEW!BH115=LOADER!$I$129,LOADER!$H$129,IF(NEW!BH115=LOADER!$I$130,LOADER!$H$130,IF(NEW!BH115=LOADER!$I$131,LOADER!$H$131,IF(NEW!BH115=LOADER!$I$132,LOADER!$H$132,IF(NEW!BH116=LOADER!$I$133,LOADER!$H$133,IF(NEW!BH115=LOADER!$I$134,LOADER!$H$134,IF(NEW!BH115=LOADER!$I$135,LOADER!$H$135,"0")))))))))</f>
        <v>0</v>
      </c>
      <c r="H50" s="138" t="str">
        <f>IF(ISBLANK(NEW!G115),"",NEW!G115)</f>
        <v/>
      </c>
      <c r="I50" s="139"/>
    </row>
    <row r="51" spans="1:9" x14ac:dyDescent="0.35">
      <c r="A51" s="334" t="str">
        <f>IF(ISBLANK(NEW!H116),"",NEW!H116)</f>
        <v/>
      </c>
      <c r="B51" s="335"/>
      <c r="C51" s="137" t="str">
        <f>IF(ISBLANK(NEW!I116),"",NEW!I116)</f>
        <v/>
      </c>
      <c r="D51" s="137" t="str">
        <f>IF(ISBLANK(NEW!J116),"",NEW!J116)</f>
        <v/>
      </c>
      <c r="E51" s="137" t="str">
        <f>IF(ISBLANK(NEW!K116),"",NEW!K116)</f>
        <v/>
      </c>
      <c r="F51" s="138" t="str">
        <f>IF(NEW!$BH116=LOADER!$I$127,"YES","NO")</f>
        <v>NO</v>
      </c>
      <c r="G51" s="169" t="str">
        <f>IF(NEW!BH116=LOADER!$I$127,LOADER!$H$127,IF(NEW!BH116=LOADER!$I$128,LOADER!$H$128,IF(NEW!BH116=LOADER!$I$129,LOADER!$H$129,IF(NEW!BH116=LOADER!$I$130,LOADER!$H$130,IF(NEW!BH116=LOADER!$I$131,LOADER!$H$131,IF(NEW!BH116=LOADER!$I$132,LOADER!$H$132,IF(NEW!BH117=LOADER!$I$133,LOADER!$H$133,IF(NEW!BH116=LOADER!$I$134,LOADER!$H$134,IF(NEW!BH116=LOADER!$I$135,LOADER!$H$135,"0")))))))))</f>
        <v>0</v>
      </c>
      <c r="H51" s="138" t="str">
        <f>IF(ISBLANK(NEW!G116),"",NEW!G116)</f>
        <v/>
      </c>
      <c r="I51" s="139"/>
    </row>
    <row r="52" spans="1:9" x14ac:dyDescent="0.35">
      <c r="A52" s="334" t="str">
        <f>IF(ISBLANK(NEW!H117),"",NEW!H117)</f>
        <v/>
      </c>
      <c r="B52" s="335"/>
      <c r="C52" s="137" t="str">
        <f>IF(ISBLANK(NEW!I117),"",NEW!I117)</f>
        <v/>
      </c>
      <c r="D52" s="137" t="str">
        <f>IF(ISBLANK(NEW!J117),"",NEW!J117)</f>
        <v/>
      </c>
      <c r="E52" s="137" t="str">
        <f>IF(ISBLANK(NEW!K117),"",NEW!K117)</f>
        <v/>
      </c>
      <c r="F52" s="138" t="str">
        <f>IF(NEW!$BH117=LOADER!$I$127,"YES","NO")</f>
        <v>NO</v>
      </c>
      <c r="G52" s="169" t="str">
        <f>IF(NEW!BH117=LOADER!$I$127,LOADER!$H$127,IF(NEW!BH117=LOADER!$I$128,LOADER!$H$128,IF(NEW!BH117=LOADER!$I$129,LOADER!$H$129,IF(NEW!BH117=LOADER!$I$130,LOADER!$H$130,IF(NEW!BH117=LOADER!$I$131,LOADER!$H$131,IF(NEW!BH117=LOADER!$I$132,LOADER!$H$132,IF(NEW!BH118=LOADER!$I$133,LOADER!$H$133,IF(NEW!BH117=LOADER!$I$134,LOADER!$H$134,IF(NEW!BH117=LOADER!$I$135,LOADER!$H$135,"0")))))))))</f>
        <v>0</v>
      </c>
      <c r="H52" s="138" t="str">
        <f>IF(ISBLANK(NEW!G117),"",NEW!G117)</f>
        <v/>
      </c>
      <c r="I52" s="139"/>
    </row>
    <row r="53" spans="1:9" x14ac:dyDescent="0.35">
      <c r="A53" s="334" t="str">
        <f>IF(ISBLANK(NEW!H118),"",NEW!H118)</f>
        <v/>
      </c>
      <c r="B53" s="335"/>
      <c r="C53" s="137" t="str">
        <f>IF(ISBLANK(NEW!I118),"",NEW!I118)</f>
        <v/>
      </c>
      <c r="D53" s="137" t="str">
        <f>IF(ISBLANK(NEW!J118),"",NEW!J118)</f>
        <v/>
      </c>
      <c r="E53" s="137" t="str">
        <f>IF(ISBLANK(NEW!K118),"",NEW!K118)</f>
        <v/>
      </c>
      <c r="F53" s="138" t="str">
        <f>IF(NEW!$BH118=LOADER!$I$127,"YES","NO")</f>
        <v>NO</v>
      </c>
      <c r="G53" s="169" t="str">
        <f>IF(NEW!BH118=LOADER!$I$127,LOADER!$H$127,IF(NEW!BH118=LOADER!$I$128,LOADER!$H$128,IF(NEW!BH118=LOADER!$I$129,LOADER!$H$129,IF(NEW!BH118=LOADER!$I$130,LOADER!$H$130,IF(NEW!BH118=LOADER!$I$131,LOADER!$H$131,IF(NEW!BH118=LOADER!$I$132,LOADER!$H$132,IF(NEW!BH119=LOADER!$I$133,LOADER!$H$133,IF(NEW!BH118=LOADER!$I$134,LOADER!$H$134,IF(NEW!BH118=LOADER!$I$135,LOADER!$H$135,"0")))))))))</f>
        <v>0</v>
      </c>
      <c r="H53" s="138" t="str">
        <f>IF(ISBLANK(NEW!G118),"",NEW!G118)</f>
        <v/>
      </c>
      <c r="I53" s="139"/>
    </row>
    <row r="54" spans="1:9" x14ac:dyDescent="0.35">
      <c r="A54" s="334" t="str">
        <f>IF(ISBLANK(NEW!H119),"",NEW!H119)</f>
        <v/>
      </c>
      <c r="B54" s="335"/>
      <c r="C54" s="137" t="str">
        <f>IF(ISBLANK(NEW!I119),"",NEW!I119)</f>
        <v/>
      </c>
      <c r="D54" s="137" t="str">
        <f>IF(ISBLANK(NEW!J119),"",NEW!J119)</f>
        <v/>
      </c>
      <c r="E54" s="137" t="str">
        <f>IF(ISBLANK(NEW!K119),"",NEW!K119)</f>
        <v/>
      </c>
      <c r="F54" s="138" t="str">
        <f>IF(NEW!$BH119=LOADER!$I$127,"YES","NO")</f>
        <v>NO</v>
      </c>
      <c r="G54" s="169" t="str">
        <f>IF(NEW!BH119=LOADER!$I$127,LOADER!$H$127,IF(NEW!BH119=LOADER!$I$128,LOADER!$H$128,IF(NEW!BH119=LOADER!$I$129,LOADER!$H$129,IF(NEW!BH119=LOADER!$I$130,LOADER!$H$130,IF(NEW!BH119=LOADER!$I$131,LOADER!$H$131,IF(NEW!BH119=LOADER!$I$132,LOADER!$H$132,IF(NEW!BH120=LOADER!$I$133,LOADER!$H$133,IF(NEW!BH119=LOADER!$I$134,LOADER!$H$134,IF(NEW!BH119=LOADER!$I$135,LOADER!$H$135,"0")))))))))</f>
        <v>0</v>
      </c>
      <c r="H54" s="138" t="str">
        <f>IF(ISBLANK(NEW!G119),"",NEW!G119)</f>
        <v/>
      </c>
      <c r="I54" s="139"/>
    </row>
    <row r="55" spans="1:9" x14ac:dyDescent="0.35">
      <c r="A55" s="334" t="str">
        <f>IF(ISBLANK(NEW!H120),"",NEW!H120)</f>
        <v/>
      </c>
      <c r="B55" s="335"/>
      <c r="C55" s="137" t="str">
        <f>IF(ISBLANK(NEW!I120),"",NEW!I120)</f>
        <v/>
      </c>
      <c r="D55" s="137" t="str">
        <f>IF(ISBLANK(NEW!J120),"",NEW!J120)</f>
        <v/>
      </c>
      <c r="E55" s="137" t="str">
        <f>IF(ISBLANK(NEW!K120),"",NEW!K120)</f>
        <v/>
      </c>
      <c r="F55" s="138" t="str">
        <f>IF(NEW!$BH120=LOADER!$I$127,"YES","NO")</f>
        <v>NO</v>
      </c>
      <c r="G55" s="169" t="str">
        <f>IF(NEW!BH120=LOADER!$I$127,LOADER!$H$127,IF(NEW!BH120=LOADER!$I$128,LOADER!$H$128,IF(NEW!BH120=LOADER!$I$129,LOADER!$H$129,IF(NEW!BH120=LOADER!$I$130,LOADER!$H$130,IF(NEW!BH120=LOADER!$I$131,LOADER!$H$131,IF(NEW!BH120=LOADER!$I$132,LOADER!$H$132,IF(NEW!BH121=LOADER!$I$133,LOADER!$H$133,IF(NEW!BH120=LOADER!$I$134,LOADER!$H$134,IF(NEW!BH120=LOADER!$I$135,LOADER!$H$135,"0")))))))))</f>
        <v>0</v>
      </c>
      <c r="H55" s="138" t="str">
        <f>IF(ISBLANK(NEW!G120),"",NEW!G120)</f>
        <v/>
      </c>
      <c r="I55" s="139"/>
    </row>
    <row r="56" spans="1:9" x14ac:dyDescent="0.35">
      <c r="A56" s="334" t="str">
        <f>IF(ISBLANK(NEW!H121),"",NEW!H121)</f>
        <v/>
      </c>
      <c r="B56" s="335"/>
      <c r="C56" s="137" t="str">
        <f>IF(ISBLANK(NEW!I121),"",NEW!I121)</f>
        <v/>
      </c>
      <c r="D56" s="137" t="str">
        <f>IF(ISBLANK(NEW!J121),"",NEW!J121)</f>
        <v/>
      </c>
      <c r="E56" s="137" t="str">
        <f>IF(ISBLANK(NEW!K121),"",NEW!K121)</f>
        <v/>
      </c>
      <c r="F56" s="138" t="str">
        <f>IF(NEW!$BH121=LOADER!$I$127,"YES","NO")</f>
        <v>NO</v>
      </c>
      <c r="G56" s="169" t="str">
        <f>IF(NEW!BH121=LOADER!$I$127,LOADER!$H$127,IF(NEW!BH121=LOADER!$I$128,LOADER!$H$128,IF(NEW!BH121=LOADER!$I$129,LOADER!$H$129,IF(NEW!BH121=LOADER!$I$130,LOADER!$H$130,IF(NEW!BH121=LOADER!$I$131,LOADER!$H$131,IF(NEW!BH121=LOADER!$I$132,LOADER!$H$132,IF(NEW!BH122=LOADER!$I$133,LOADER!$H$133,IF(NEW!BH121=LOADER!$I$134,LOADER!$H$134,IF(NEW!BH121=LOADER!$I$135,LOADER!$H$135,"0")))))))))</f>
        <v>0</v>
      </c>
      <c r="H56" s="138" t="str">
        <f>IF(ISBLANK(NEW!G121),"",NEW!G121)</f>
        <v/>
      </c>
      <c r="I56" s="139"/>
    </row>
    <row r="57" spans="1:9" x14ac:dyDescent="0.35">
      <c r="A57" s="334" t="str">
        <f>IF(ISBLANK(NEW!H122),"",NEW!H122)</f>
        <v/>
      </c>
      <c r="B57" s="335"/>
      <c r="C57" s="137" t="str">
        <f>IF(ISBLANK(NEW!I122),"",NEW!I122)</f>
        <v/>
      </c>
      <c r="D57" s="137" t="str">
        <f>IF(ISBLANK(NEW!J122),"",NEW!J122)</f>
        <v/>
      </c>
      <c r="E57" s="137" t="str">
        <f>IF(ISBLANK(NEW!K122),"",NEW!K122)</f>
        <v/>
      </c>
      <c r="F57" s="138" t="str">
        <f>IF(NEW!$BH122=LOADER!$I$127,"YES","NO")</f>
        <v>NO</v>
      </c>
      <c r="G57" s="169" t="str">
        <f>IF(NEW!BH122=LOADER!$I$127,LOADER!$H$127,IF(NEW!BH122=LOADER!$I$128,LOADER!$H$128,IF(NEW!BH122=LOADER!$I$129,LOADER!$H$129,IF(NEW!BH122=LOADER!$I$130,LOADER!$H$130,IF(NEW!BH122=LOADER!$I$131,LOADER!$H$131,IF(NEW!BH122=LOADER!$I$132,LOADER!$H$132,IF(NEW!BH123=LOADER!$I$133,LOADER!$H$133,IF(NEW!BH122=LOADER!$I$134,LOADER!$H$134,IF(NEW!BH122=LOADER!$I$135,LOADER!$H$135,"0")))))))))</f>
        <v>0</v>
      </c>
      <c r="H57" s="138" t="str">
        <f>IF(ISBLANK(NEW!G122),"",NEW!G122)</f>
        <v/>
      </c>
      <c r="I57" s="139"/>
    </row>
    <row r="58" spans="1:9" x14ac:dyDescent="0.35">
      <c r="A58" s="334" t="str">
        <f>IF(ISBLANK(NEW!H123),"",NEW!H123)</f>
        <v/>
      </c>
      <c r="B58" s="335"/>
      <c r="C58" s="137" t="str">
        <f>IF(ISBLANK(NEW!I123),"",NEW!I123)</f>
        <v/>
      </c>
      <c r="D58" s="137" t="str">
        <f>IF(ISBLANK(NEW!J123),"",NEW!J123)</f>
        <v/>
      </c>
      <c r="E58" s="137" t="str">
        <f>IF(ISBLANK(NEW!K123),"",NEW!K123)</f>
        <v/>
      </c>
      <c r="F58" s="138" t="str">
        <f>IF(NEW!$BH123=LOADER!$I$127,"YES","NO")</f>
        <v>NO</v>
      </c>
      <c r="G58" s="169" t="str">
        <f>IF(NEW!BH123=LOADER!$I$127,LOADER!$H$127,IF(NEW!BH123=LOADER!$I$128,LOADER!$H$128,IF(NEW!BH123=LOADER!$I$129,LOADER!$H$129,IF(NEW!BH123=LOADER!$I$130,LOADER!$H$130,IF(NEW!BH123=LOADER!$I$131,LOADER!$H$131,IF(NEW!BH123=LOADER!$I$132,LOADER!$H$132,IF(NEW!BH124=LOADER!$I$133,LOADER!$H$133,IF(NEW!BH123=LOADER!$I$134,LOADER!$H$134,IF(NEW!BH123=LOADER!$I$135,LOADER!$H$135,"0")))))))))</f>
        <v>0</v>
      </c>
      <c r="H58" s="138" t="str">
        <f>IF(ISBLANK(NEW!G123),"",NEW!G123)</f>
        <v/>
      </c>
      <c r="I58" s="139"/>
    </row>
    <row r="59" spans="1:9" x14ac:dyDescent="0.35">
      <c r="A59" s="334" t="str">
        <f>IF(ISBLANK(NEW!H124),"",NEW!H124)</f>
        <v/>
      </c>
      <c r="B59" s="335"/>
      <c r="C59" s="137" t="str">
        <f>IF(ISBLANK(NEW!I124),"",NEW!I124)</f>
        <v/>
      </c>
      <c r="D59" s="137" t="str">
        <f>IF(ISBLANK(NEW!J124),"",NEW!J124)</f>
        <v/>
      </c>
      <c r="E59" s="137" t="str">
        <f>IF(ISBLANK(NEW!K124),"",NEW!K124)</f>
        <v/>
      </c>
      <c r="F59" s="138" t="str">
        <f>IF(NEW!$BH124=LOADER!$I$127,"YES","NO")</f>
        <v>NO</v>
      </c>
      <c r="G59" s="169" t="str">
        <f>IF(NEW!BH124=LOADER!$I$127,LOADER!$H$127,IF(NEW!BH124=LOADER!$I$128,LOADER!$H$128,IF(NEW!BH124=LOADER!$I$129,LOADER!$H$129,IF(NEW!BH124=LOADER!$I$130,LOADER!$H$130,IF(NEW!BH124=LOADER!$I$131,LOADER!$H$131,IF(NEW!BH124=LOADER!$I$132,LOADER!$H$132,IF(NEW!BH125=LOADER!$I$133,LOADER!$H$133,IF(NEW!BH124=LOADER!$I$134,LOADER!$H$134,IF(NEW!BH124=LOADER!$I$135,LOADER!$H$135,"0")))))))))</f>
        <v>0</v>
      </c>
      <c r="H59" s="138" t="str">
        <f>IF(ISBLANK(NEW!G124),"",NEW!G124)</f>
        <v/>
      </c>
      <c r="I59" s="139"/>
    </row>
    <row r="60" spans="1:9" x14ac:dyDescent="0.35">
      <c r="A60" s="334" t="str">
        <f>IF(ISBLANK(NEW!H125),"",NEW!H125)</f>
        <v/>
      </c>
      <c r="B60" s="335"/>
      <c r="C60" s="137" t="str">
        <f>IF(ISBLANK(NEW!I125),"",NEW!I125)</f>
        <v/>
      </c>
      <c r="D60" s="137" t="str">
        <f>IF(ISBLANK(NEW!J125),"",NEW!J125)</f>
        <v/>
      </c>
      <c r="E60" s="137" t="str">
        <f>IF(ISBLANK(NEW!K125),"",NEW!K125)</f>
        <v/>
      </c>
      <c r="F60" s="138" t="str">
        <f>IF(NEW!$BH125=LOADER!$I$127,"YES","NO")</f>
        <v>NO</v>
      </c>
      <c r="G60" s="169" t="str">
        <f>IF(NEW!BH125=LOADER!$I$127,LOADER!$H$127,IF(NEW!BH125=LOADER!$I$128,LOADER!$H$128,IF(NEW!BH125=LOADER!$I$129,LOADER!$H$129,IF(NEW!BH125=LOADER!$I$130,LOADER!$H$130,IF(NEW!BH125=LOADER!$I$131,LOADER!$H$131,IF(NEW!BH125=LOADER!$I$132,LOADER!$H$132,IF(NEW!BH126=LOADER!$I$133,LOADER!$H$133,IF(NEW!BH125=LOADER!$I$134,LOADER!$H$134,IF(NEW!BH125=LOADER!$I$135,LOADER!$H$135,"0")))))))))</f>
        <v>0</v>
      </c>
      <c r="H60" s="138" t="str">
        <f>IF(ISBLANK(NEW!G125),"",NEW!G125)</f>
        <v/>
      </c>
      <c r="I60" s="139"/>
    </row>
    <row r="61" spans="1:9" x14ac:dyDescent="0.35">
      <c r="A61" s="334" t="str">
        <f>IF(ISBLANK(NEW!H126),"",NEW!H126)</f>
        <v/>
      </c>
      <c r="B61" s="335"/>
      <c r="C61" s="137" t="str">
        <f>IF(ISBLANK(NEW!I126),"",NEW!I126)</f>
        <v/>
      </c>
      <c r="D61" s="137" t="str">
        <f>IF(ISBLANK(NEW!J126),"",NEW!J126)</f>
        <v/>
      </c>
      <c r="E61" s="137" t="str">
        <f>IF(ISBLANK(NEW!K126),"",NEW!K126)</f>
        <v/>
      </c>
      <c r="F61" s="138" t="str">
        <f>IF(NEW!$BH126=LOADER!$I$127,"YES","NO")</f>
        <v>NO</v>
      </c>
      <c r="G61" s="169" t="str">
        <f>IF(NEW!BH126=LOADER!$I$127,LOADER!$H$127,IF(NEW!BH126=LOADER!$I$128,LOADER!$H$128,IF(NEW!BH126=LOADER!$I$129,LOADER!$H$129,IF(NEW!BH126=LOADER!$I$130,LOADER!$H$130,IF(NEW!BH126=LOADER!$I$131,LOADER!$H$131,IF(NEW!BH126=LOADER!$I$132,LOADER!$H$132,IF(NEW!BH127=LOADER!$I$133,LOADER!$H$133,IF(NEW!BH126=LOADER!$I$134,LOADER!$H$134,IF(NEW!BH126=LOADER!$I$135,LOADER!$H$135,"0")))))))))</f>
        <v>0</v>
      </c>
      <c r="H61" s="138" t="str">
        <f>IF(ISBLANK(NEW!G126),"",NEW!G126)</f>
        <v/>
      </c>
      <c r="I61" s="139"/>
    </row>
    <row r="62" spans="1:9" x14ac:dyDescent="0.35">
      <c r="A62" s="334" t="str">
        <f>IF(ISBLANK(NEW!H127),"",NEW!H127)</f>
        <v/>
      </c>
      <c r="B62" s="335"/>
      <c r="C62" s="137" t="str">
        <f>IF(ISBLANK(NEW!I127),"",NEW!I127)</f>
        <v/>
      </c>
      <c r="D62" s="137" t="str">
        <f>IF(ISBLANK(NEW!J127),"",NEW!J127)</f>
        <v/>
      </c>
      <c r="E62" s="137" t="str">
        <f>IF(ISBLANK(NEW!K127),"",NEW!K127)</f>
        <v/>
      </c>
      <c r="F62" s="138" t="str">
        <f>IF(NEW!$BH127=LOADER!$I$127,"YES","NO")</f>
        <v>NO</v>
      </c>
      <c r="G62" s="169" t="str">
        <f>IF(NEW!BH127=LOADER!$I$127,LOADER!$H$127,IF(NEW!BH127=LOADER!$I$128,LOADER!$H$128,IF(NEW!BH127=LOADER!$I$129,LOADER!$H$129,IF(NEW!BH127=LOADER!$I$130,LOADER!$H$130,IF(NEW!BH127=LOADER!$I$131,LOADER!$H$131,IF(NEW!BH127=LOADER!$I$132,LOADER!$H$132,IF(NEW!BH128=LOADER!$I$133,LOADER!$H$133,IF(NEW!BH127=LOADER!$I$134,LOADER!$H$134,IF(NEW!BH127=LOADER!$I$135,LOADER!$H$135,"0")))))))))</f>
        <v>0</v>
      </c>
      <c r="H62" s="138" t="str">
        <f>IF(ISBLANK(NEW!G127),"",NEW!G127)</f>
        <v/>
      </c>
      <c r="I62" s="139"/>
    </row>
    <row r="63" spans="1:9" x14ac:dyDescent="0.35">
      <c r="A63" s="334" t="str">
        <f>IF(ISBLANK(NEW!H128),"",NEW!H128)</f>
        <v/>
      </c>
      <c r="B63" s="335"/>
      <c r="C63" s="137" t="str">
        <f>IF(ISBLANK(NEW!I128),"",NEW!I128)</f>
        <v/>
      </c>
      <c r="D63" s="137" t="str">
        <f>IF(ISBLANK(NEW!J128),"",NEW!J128)</f>
        <v/>
      </c>
      <c r="E63" s="137" t="str">
        <f>IF(ISBLANK(NEW!K128),"",NEW!K128)</f>
        <v/>
      </c>
      <c r="F63" s="138" t="str">
        <f>IF(NEW!$BH128=LOADER!$I$127,"YES","NO")</f>
        <v>NO</v>
      </c>
      <c r="G63" s="169" t="str">
        <f>IF(NEW!BH128=LOADER!$I$127,LOADER!$H$127,IF(NEW!BH128=LOADER!$I$128,LOADER!$H$128,IF(NEW!BH128=LOADER!$I$129,LOADER!$H$129,IF(NEW!BH128=LOADER!$I$130,LOADER!$H$130,IF(NEW!BH128=LOADER!$I$131,LOADER!$H$131,IF(NEW!BH128=LOADER!$I$132,LOADER!$H$132,IF(NEW!BH129=LOADER!$I$133,LOADER!$H$133,IF(NEW!BH128=LOADER!$I$134,LOADER!$H$134,IF(NEW!BH128=LOADER!$I$135,LOADER!$H$135,"0")))))))))</f>
        <v>0</v>
      </c>
      <c r="H63" s="138" t="str">
        <f>IF(ISBLANK(NEW!G128),"",NEW!G128)</f>
        <v/>
      </c>
      <c r="I63" s="139"/>
    </row>
    <row r="64" spans="1:9" x14ac:dyDescent="0.35">
      <c r="A64" s="334" t="str">
        <f>IF(ISBLANK(NEW!H129),"",NEW!H129)</f>
        <v/>
      </c>
      <c r="B64" s="335"/>
      <c r="C64" s="137" t="str">
        <f>IF(ISBLANK(NEW!I129),"",NEW!I129)</f>
        <v/>
      </c>
      <c r="D64" s="137" t="str">
        <f>IF(ISBLANK(NEW!J129),"",NEW!J129)</f>
        <v/>
      </c>
      <c r="E64" s="137" t="str">
        <f>IF(ISBLANK(NEW!K129),"",NEW!K129)</f>
        <v/>
      </c>
      <c r="F64" s="138" t="str">
        <f>IF(NEW!$BH129=LOADER!$I$127,"YES","NO")</f>
        <v>NO</v>
      </c>
      <c r="G64" s="169" t="str">
        <f>IF(NEW!BH129=LOADER!$I$127,LOADER!$H$127,IF(NEW!BH129=LOADER!$I$128,LOADER!$H$128,IF(NEW!BH129=LOADER!$I$129,LOADER!$H$129,IF(NEW!BH129=LOADER!$I$130,LOADER!$H$130,IF(NEW!BH129=LOADER!$I$131,LOADER!$H$131,IF(NEW!BH129=LOADER!$I$132,LOADER!$H$132,IF(NEW!BH130=LOADER!$I$133,LOADER!$H$133,IF(NEW!BH129=LOADER!$I$134,LOADER!$H$134,IF(NEW!BH129=LOADER!$I$135,LOADER!$H$135,"0")))))))))</f>
        <v>0</v>
      </c>
      <c r="H64" s="138" t="str">
        <f>IF(ISBLANK(NEW!G129),"",NEW!G129)</f>
        <v/>
      </c>
      <c r="I64" s="139"/>
    </row>
    <row r="65" spans="1:9" x14ac:dyDescent="0.35">
      <c r="A65" s="334" t="str">
        <f>IF(ISBLANK(NEW!H130),"",NEW!H130)</f>
        <v/>
      </c>
      <c r="B65" s="335"/>
      <c r="C65" s="137" t="str">
        <f>IF(ISBLANK(NEW!I130),"",NEW!I130)</f>
        <v/>
      </c>
      <c r="D65" s="137" t="str">
        <f>IF(ISBLANK(NEW!J130),"",NEW!J130)</f>
        <v/>
      </c>
      <c r="E65" s="137" t="str">
        <f>IF(ISBLANK(NEW!K130),"",NEW!K130)</f>
        <v/>
      </c>
      <c r="F65" s="138" t="str">
        <f>IF(NEW!$BH130=LOADER!$I$127,"YES","NO")</f>
        <v>NO</v>
      </c>
      <c r="G65" s="169" t="str">
        <f>IF(NEW!BH130=LOADER!$I$127,LOADER!$H$127,IF(NEW!BH130=LOADER!$I$128,LOADER!$H$128,IF(NEW!BH130=LOADER!$I$129,LOADER!$H$129,IF(NEW!BH130=LOADER!$I$130,LOADER!$H$130,IF(NEW!BH130=LOADER!$I$131,LOADER!$H$131,IF(NEW!BH130=LOADER!$I$132,LOADER!$H$132,IF(NEW!BH131=LOADER!$I$133,LOADER!$H$133,IF(NEW!BH130=LOADER!$I$134,LOADER!$H$134,IF(NEW!BH130=LOADER!$I$135,LOADER!$H$135,"0")))))))))</f>
        <v>0</v>
      </c>
      <c r="H65" s="138" t="str">
        <f>IF(ISBLANK(NEW!G130),"",NEW!G130)</f>
        <v/>
      </c>
      <c r="I65" s="139"/>
    </row>
    <row r="66" spans="1:9" x14ac:dyDescent="0.35">
      <c r="A66" s="334" t="str">
        <f>IF(ISBLANK(NEW!H131),"",NEW!H131)</f>
        <v/>
      </c>
      <c r="B66" s="335"/>
      <c r="C66" s="137" t="str">
        <f>IF(ISBLANK(NEW!I131),"",NEW!I131)</f>
        <v/>
      </c>
      <c r="D66" s="137" t="str">
        <f>IF(ISBLANK(NEW!J131),"",NEW!J131)</f>
        <v/>
      </c>
      <c r="E66" s="137" t="str">
        <f>IF(ISBLANK(NEW!K131),"",NEW!K131)</f>
        <v/>
      </c>
      <c r="F66" s="138" t="str">
        <f>IF(NEW!$BH131=LOADER!$I$127,"YES","NO")</f>
        <v>NO</v>
      </c>
      <c r="G66" s="169" t="str">
        <f>IF(NEW!BH131=LOADER!$I$127,LOADER!$H$127,IF(NEW!BH131=LOADER!$I$128,LOADER!$H$128,IF(NEW!BH131=LOADER!$I$129,LOADER!$H$129,IF(NEW!BH131=LOADER!$I$130,LOADER!$H$130,IF(NEW!BH131=LOADER!$I$131,LOADER!$H$131,IF(NEW!BH131=LOADER!$I$132,LOADER!$H$132,IF(NEW!BH132=LOADER!$I$133,LOADER!$H$133,IF(NEW!BH131=LOADER!$I$134,LOADER!$H$134,IF(NEW!BH131=LOADER!$I$135,LOADER!$H$135,"0")))))))))</f>
        <v>0</v>
      </c>
      <c r="H66" s="138" t="str">
        <f>IF(ISBLANK(NEW!G131),"",NEW!G131)</f>
        <v/>
      </c>
      <c r="I66" s="139"/>
    </row>
    <row r="67" spans="1:9" x14ac:dyDescent="0.35">
      <c r="A67" s="334" t="str">
        <f>IF(ISBLANK(NEW!H132),"",NEW!H132)</f>
        <v/>
      </c>
      <c r="B67" s="335"/>
      <c r="C67" s="137" t="str">
        <f>IF(ISBLANK(NEW!I132),"",NEW!I132)</f>
        <v/>
      </c>
      <c r="D67" s="137" t="str">
        <f>IF(ISBLANK(NEW!J132),"",NEW!J132)</f>
        <v/>
      </c>
      <c r="E67" s="137" t="str">
        <f>IF(ISBLANK(NEW!K132),"",NEW!K132)</f>
        <v/>
      </c>
      <c r="F67" s="138" t="str">
        <f>IF(NEW!$BH132=LOADER!$I$127,"YES","NO")</f>
        <v>NO</v>
      </c>
      <c r="G67" s="169" t="str">
        <f>IF(NEW!BH132=LOADER!$I$127,LOADER!$H$127,IF(NEW!BH132=LOADER!$I$128,LOADER!$H$128,IF(NEW!BH132=LOADER!$I$129,LOADER!$H$129,IF(NEW!BH132=LOADER!$I$130,LOADER!$H$130,IF(NEW!BH132=LOADER!$I$131,LOADER!$H$131,IF(NEW!BH132=LOADER!$I$132,LOADER!$H$132,IF(NEW!BH133=LOADER!$I$133,LOADER!$H$133,IF(NEW!BH132=LOADER!$I$134,LOADER!$H$134,IF(NEW!BH132=LOADER!$I$135,LOADER!$H$135,"0")))))))))</f>
        <v>0</v>
      </c>
      <c r="H67" s="138" t="str">
        <f>IF(ISBLANK(NEW!G132),"",NEW!G132)</f>
        <v/>
      </c>
      <c r="I67" s="139"/>
    </row>
    <row r="68" spans="1:9" x14ac:dyDescent="0.35">
      <c r="A68" s="334" t="str">
        <f>IF(ISBLANK(NEW!H133),"",NEW!H133)</f>
        <v/>
      </c>
      <c r="B68" s="335"/>
      <c r="C68" s="137" t="str">
        <f>IF(ISBLANK(NEW!I133),"",NEW!I133)</f>
        <v/>
      </c>
      <c r="D68" s="137" t="str">
        <f>IF(ISBLANK(NEW!J133),"",NEW!J133)</f>
        <v/>
      </c>
      <c r="E68" s="137" t="str">
        <f>IF(ISBLANK(NEW!K133),"",NEW!K133)</f>
        <v/>
      </c>
      <c r="F68" s="138" t="str">
        <f>IF(NEW!$BH133=LOADER!$I$127,"YES","NO")</f>
        <v>NO</v>
      </c>
      <c r="G68" s="169" t="str">
        <f>IF(NEW!BH133=LOADER!$I$127,LOADER!$H$127,IF(NEW!BH133=LOADER!$I$128,LOADER!$H$128,IF(NEW!BH133=LOADER!$I$129,LOADER!$H$129,IF(NEW!BH133=LOADER!$I$130,LOADER!$H$130,IF(NEW!BH133=LOADER!$I$131,LOADER!$H$131,IF(NEW!BH133=LOADER!$I$132,LOADER!$H$132,IF(NEW!BH134=LOADER!$I$133,LOADER!$H$133,IF(NEW!BH133=LOADER!$I$134,LOADER!$H$134,IF(NEW!BH133=LOADER!$I$135,LOADER!$H$135,"0")))))))))</f>
        <v>0</v>
      </c>
      <c r="H68" s="138" t="str">
        <f>IF(ISBLANK(NEW!G133),"",NEW!G133)</f>
        <v/>
      </c>
      <c r="I68" s="139"/>
    </row>
    <row r="69" spans="1:9" x14ac:dyDescent="0.35">
      <c r="A69" s="334" t="str">
        <f>IF(ISBLANK(NEW!H134),"",NEW!H134)</f>
        <v/>
      </c>
      <c r="B69" s="335"/>
      <c r="C69" s="137" t="str">
        <f>IF(ISBLANK(NEW!I134),"",NEW!I134)</f>
        <v/>
      </c>
      <c r="D69" s="137" t="str">
        <f>IF(ISBLANK(NEW!J134),"",NEW!J134)</f>
        <v/>
      </c>
      <c r="E69" s="137" t="str">
        <f>IF(ISBLANK(NEW!K134),"",NEW!K134)</f>
        <v/>
      </c>
      <c r="F69" s="138" t="str">
        <f>IF(NEW!$BH134=LOADER!$I$127,"YES","NO")</f>
        <v>NO</v>
      </c>
      <c r="G69" s="169" t="str">
        <f>IF(NEW!BH134=LOADER!$I$127,LOADER!$H$127,IF(NEW!BH134=LOADER!$I$128,LOADER!$H$128,IF(NEW!BH134=LOADER!$I$129,LOADER!$H$129,IF(NEW!BH134=LOADER!$I$130,LOADER!$H$130,IF(NEW!BH134=LOADER!$I$131,LOADER!$H$131,IF(NEW!BH134=LOADER!$I$132,LOADER!$H$132,IF(NEW!BH135=LOADER!$I$133,LOADER!$H$133,IF(NEW!BH134=LOADER!$I$134,LOADER!$H$134,IF(NEW!BH134=LOADER!$I$135,LOADER!$H$135,"0")))))))))</f>
        <v>0</v>
      </c>
      <c r="H69" s="138" t="str">
        <f>IF(ISBLANK(NEW!G134),"",NEW!G134)</f>
        <v/>
      </c>
      <c r="I69" s="139"/>
    </row>
    <row r="70" spans="1:9" x14ac:dyDescent="0.35">
      <c r="A70" s="334" t="str">
        <f>IF(ISBLANK(NEW!H135),"",NEW!H135)</f>
        <v/>
      </c>
      <c r="B70" s="335"/>
      <c r="C70" s="137" t="str">
        <f>IF(ISBLANK(NEW!I135),"",NEW!I135)</f>
        <v/>
      </c>
      <c r="D70" s="137" t="str">
        <f>IF(ISBLANK(NEW!J135),"",NEW!J135)</f>
        <v/>
      </c>
      <c r="E70" s="137" t="str">
        <f>IF(ISBLANK(NEW!K135),"",NEW!K135)</f>
        <v/>
      </c>
      <c r="F70" s="138" t="str">
        <f>IF(NEW!$BH135=LOADER!$I$127,"YES","NO")</f>
        <v>NO</v>
      </c>
      <c r="G70" s="169" t="str">
        <f>IF(NEW!BH135=LOADER!$I$127,LOADER!$H$127,IF(NEW!BH135=LOADER!$I$128,LOADER!$H$128,IF(NEW!BH135=LOADER!$I$129,LOADER!$H$129,IF(NEW!BH135=LOADER!$I$130,LOADER!$H$130,IF(NEW!BH135=LOADER!$I$131,LOADER!$H$131,IF(NEW!BH135=LOADER!$I$132,LOADER!$H$132,IF(NEW!BH136=LOADER!$I$133,LOADER!$H$133,IF(NEW!BH135=LOADER!$I$134,LOADER!$H$134,IF(NEW!BH135=LOADER!$I$135,LOADER!$H$135,"0")))))))))</f>
        <v>0</v>
      </c>
      <c r="H70" s="138" t="str">
        <f>IF(ISBLANK(NEW!G135),"",NEW!G135)</f>
        <v/>
      </c>
      <c r="I70" s="139"/>
    </row>
    <row r="71" spans="1:9" x14ac:dyDescent="0.35">
      <c r="A71" s="334" t="str">
        <f>IF(ISBLANK(NEW!H136),"",NEW!H136)</f>
        <v/>
      </c>
      <c r="B71" s="335"/>
      <c r="C71" s="137" t="str">
        <f>IF(ISBLANK(NEW!I136),"",NEW!I136)</f>
        <v/>
      </c>
      <c r="D71" s="137" t="str">
        <f>IF(ISBLANK(NEW!J136),"",NEW!J136)</f>
        <v/>
      </c>
      <c r="E71" s="137" t="str">
        <f>IF(ISBLANK(NEW!K136),"",NEW!K136)</f>
        <v/>
      </c>
      <c r="F71" s="138" t="str">
        <f>IF(NEW!$BH136=LOADER!$I$127,"YES","NO")</f>
        <v>NO</v>
      </c>
      <c r="G71" s="169" t="str">
        <f>IF(NEW!BH136=LOADER!$I$127,LOADER!$H$127,IF(NEW!BH136=LOADER!$I$128,LOADER!$H$128,IF(NEW!BH136=LOADER!$I$129,LOADER!$H$129,IF(NEW!BH136=LOADER!$I$130,LOADER!$H$130,IF(NEW!BH136=LOADER!$I$131,LOADER!$H$131,IF(NEW!BH136=LOADER!$I$132,LOADER!$H$132,IF(NEW!BH137=LOADER!$I$133,LOADER!$H$133,IF(NEW!BH136=LOADER!$I$134,LOADER!$H$134,IF(NEW!BH136=LOADER!$I$135,LOADER!$H$135,"0")))))))))</f>
        <v>0</v>
      </c>
      <c r="H71" s="138" t="str">
        <f>IF(ISBLANK(NEW!G136),"",NEW!G136)</f>
        <v/>
      </c>
      <c r="I71" s="139"/>
    </row>
    <row r="72" spans="1:9" x14ac:dyDescent="0.35">
      <c r="A72" s="334" t="str">
        <f>IF(ISBLANK(NEW!H137),"",NEW!H137)</f>
        <v/>
      </c>
      <c r="B72" s="335"/>
      <c r="C72" s="137" t="str">
        <f>IF(ISBLANK(NEW!I137),"",NEW!I137)</f>
        <v/>
      </c>
      <c r="D72" s="137" t="str">
        <f>IF(ISBLANK(NEW!J137),"",NEW!J137)</f>
        <v/>
      </c>
      <c r="E72" s="137" t="str">
        <f>IF(ISBLANK(NEW!K137),"",NEW!K137)</f>
        <v/>
      </c>
      <c r="F72" s="138" t="str">
        <f>IF(NEW!$BH137=LOADER!$I$127,"YES","NO")</f>
        <v>NO</v>
      </c>
      <c r="G72" s="169" t="str">
        <f>IF(NEW!BH137=LOADER!$I$127,LOADER!$H$127,IF(NEW!BH137=LOADER!$I$128,LOADER!$H$128,IF(NEW!BH137=LOADER!$I$129,LOADER!$H$129,IF(NEW!BH137=LOADER!$I$130,LOADER!$H$130,IF(NEW!BH137=LOADER!$I$131,LOADER!$H$131,IF(NEW!BH137=LOADER!$I$132,LOADER!$H$132,IF(NEW!BH138=LOADER!$I$133,LOADER!$H$133,IF(NEW!BH137=LOADER!$I$134,LOADER!$H$134,IF(NEW!BH137=LOADER!$I$135,LOADER!$H$135,"0")))))))))</f>
        <v>0</v>
      </c>
      <c r="H72" s="138" t="str">
        <f>IF(ISBLANK(NEW!G137),"",NEW!G137)</f>
        <v/>
      </c>
      <c r="I72" s="139"/>
    </row>
    <row r="73" spans="1:9" x14ac:dyDescent="0.35">
      <c r="A73" s="334" t="str">
        <f>IF(ISBLANK(NEW!H138),"",NEW!H138)</f>
        <v/>
      </c>
      <c r="B73" s="335"/>
      <c r="C73" s="137" t="str">
        <f>IF(ISBLANK(NEW!I138),"",NEW!I138)</f>
        <v/>
      </c>
      <c r="D73" s="137" t="str">
        <f>IF(ISBLANK(NEW!J138),"",NEW!J138)</f>
        <v/>
      </c>
      <c r="E73" s="137" t="str">
        <f>IF(ISBLANK(NEW!K138),"",NEW!K138)</f>
        <v/>
      </c>
      <c r="F73" s="138" t="str">
        <f>IF(NEW!$BH138=LOADER!$I$127,"YES","NO")</f>
        <v>NO</v>
      </c>
      <c r="G73" s="169" t="str">
        <f>IF(NEW!BH138=LOADER!$I$127,LOADER!$H$127,IF(NEW!BH138=LOADER!$I$128,LOADER!$H$128,IF(NEW!BH138=LOADER!$I$129,LOADER!$H$129,IF(NEW!BH138=LOADER!$I$130,LOADER!$H$130,IF(NEW!BH138=LOADER!$I$131,LOADER!$H$131,IF(NEW!BH138=LOADER!$I$132,LOADER!$H$132,IF(NEW!BH139=LOADER!$I$133,LOADER!$H$133,IF(NEW!BH138=LOADER!$I$134,LOADER!$H$134,IF(NEW!BH138=LOADER!$I$135,LOADER!$H$135,"0")))))))))</f>
        <v>0</v>
      </c>
      <c r="H73" s="138" t="str">
        <f>IF(ISBLANK(NEW!G138),"",NEW!G138)</f>
        <v/>
      </c>
      <c r="I73" s="139"/>
    </row>
    <row r="74" spans="1:9" x14ac:dyDescent="0.35">
      <c r="A74" s="334" t="str">
        <f>IF(ISBLANK(NEW!H139),"",NEW!H139)</f>
        <v/>
      </c>
      <c r="B74" s="335"/>
      <c r="C74" s="137" t="str">
        <f>IF(ISBLANK(NEW!I139),"",NEW!I139)</f>
        <v/>
      </c>
      <c r="D74" s="137" t="str">
        <f>IF(ISBLANK(NEW!J139),"",NEW!J139)</f>
        <v/>
      </c>
      <c r="E74" s="137" t="str">
        <f>IF(ISBLANK(NEW!K139),"",NEW!K139)</f>
        <v/>
      </c>
      <c r="F74" s="138" t="str">
        <f>IF(NEW!$BH139=LOADER!$I$127,"YES","NO")</f>
        <v>NO</v>
      </c>
      <c r="G74" s="169" t="str">
        <f>IF(NEW!BH139=LOADER!$I$127,LOADER!$H$127,IF(NEW!BH139=LOADER!$I$128,LOADER!$H$128,IF(NEW!BH139=LOADER!$I$129,LOADER!$H$129,IF(NEW!BH139=LOADER!$I$130,LOADER!$H$130,IF(NEW!BH139=LOADER!$I$131,LOADER!$H$131,IF(NEW!BH139=LOADER!$I$132,LOADER!$H$132,IF(NEW!BH140=LOADER!$I$133,LOADER!$H$133,IF(NEW!BH139=LOADER!$I$134,LOADER!$H$134,IF(NEW!BH139=LOADER!$I$135,LOADER!$H$135,"0")))))))))</f>
        <v>0</v>
      </c>
      <c r="H74" s="138" t="str">
        <f>IF(ISBLANK(NEW!G139),"",NEW!G139)</f>
        <v/>
      </c>
      <c r="I74" s="139"/>
    </row>
    <row r="75" spans="1:9" x14ac:dyDescent="0.35">
      <c r="A75" s="334" t="str">
        <f>IF(ISBLANK(NEW!H140),"",NEW!H140)</f>
        <v/>
      </c>
      <c r="B75" s="335"/>
      <c r="C75" s="137" t="str">
        <f>IF(ISBLANK(NEW!I140),"",NEW!I140)</f>
        <v/>
      </c>
      <c r="D75" s="137" t="str">
        <f>IF(ISBLANK(NEW!J140),"",NEW!J140)</f>
        <v/>
      </c>
      <c r="E75" s="137" t="str">
        <f>IF(ISBLANK(NEW!K140),"",NEW!K140)</f>
        <v/>
      </c>
      <c r="F75" s="138" t="str">
        <f>IF(NEW!$BH140=LOADER!$I$127,"YES","NO")</f>
        <v>NO</v>
      </c>
      <c r="G75" s="169" t="str">
        <f>IF(NEW!BH140=LOADER!$I$127,LOADER!$H$127,IF(NEW!BH140=LOADER!$I$128,LOADER!$H$128,IF(NEW!BH140=LOADER!$I$129,LOADER!$H$129,IF(NEW!BH140=LOADER!$I$130,LOADER!$H$130,IF(NEW!BH140=LOADER!$I$131,LOADER!$H$131,IF(NEW!BH140=LOADER!$I$132,LOADER!$H$132,IF(NEW!BH141=LOADER!$I$133,LOADER!$H$133,IF(NEW!BH140=LOADER!$I$134,LOADER!$H$134,IF(NEW!BH140=LOADER!$I$135,LOADER!$H$135,"0")))))))))</f>
        <v>0</v>
      </c>
      <c r="H75" s="138" t="str">
        <f>IF(ISBLANK(NEW!G140),"",NEW!G140)</f>
        <v/>
      </c>
      <c r="I75" s="139"/>
    </row>
    <row r="76" spans="1:9" x14ac:dyDescent="0.35">
      <c r="A76" s="334" t="str">
        <f>IF(ISBLANK(NEW!H141),"",NEW!H141)</f>
        <v/>
      </c>
      <c r="B76" s="335"/>
      <c r="C76" s="137" t="str">
        <f>IF(ISBLANK(NEW!I141),"",NEW!I141)</f>
        <v/>
      </c>
      <c r="D76" s="137" t="str">
        <f>IF(ISBLANK(NEW!J141),"",NEW!J141)</f>
        <v/>
      </c>
      <c r="E76" s="137" t="str">
        <f>IF(ISBLANK(NEW!K141),"",NEW!K141)</f>
        <v/>
      </c>
      <c r="F76" s="138" t="str">
        <f>IF(NEW!$BH141=LOADER!$I$127,"YES","NO")</f>
        <v>NO</v>
      </c>
      <c r="G76" s="169" t="str">
        <f>IF(NEW!BH141=LOADER!$I$127,LOADER!$H$127,IF(NEW!BH141=LOADER!$I$128,LOADER!$H$128,IF(NEW!BH141=LOADER!$I$129,LOADER!$H$129,IF(NEW!BH141=LOADER!$I$130,LOADER!$H$130,IF(NEW!BH141=LOADER!$I$131,LOADER!$H$131,IF(NEW!BH141=LOADER!$I$132,LOADER!$H$132,IF(NEW!BH142=LOADER!$I$133,LOADER!$H$133,IF(NEW!BH141=LOADER!$I$134,LOADER!$H$134,IF(NEW!BH141=LOADER!$I$135,LOADER!$H$135,"0")))))))))</f>
        <v>0</v>
      </c>
      <c r="H76" s="138" t="str">
        <f>IF(ISBLANK(NEW!G141),"",NEW!G141)</f>
        <v/>
      </c>
      <c r="I76" s="139"/>
    </row>
    <row r="77" spans="1:9" x14ac:dyDescent="0.35">
      <c r="A77" s="334" t="str">
        <f>IF(ISBLANK(NEW!H142),"",NEW!H142)</f>
        <v/>
      </c>
      <c r="B77" s="335"/>
      <c r="C77" s="137" t="str">
        <f>IF(ISBLANK(NEW!I142),"",NEW!I142)</f>
        <v/>
      </c>
      <c r="D77" s="137" t="str">
        <f>IF(ISBLANK(NEW!J142),"",NEW!J142)</f>
        <v/>
      </c>
      <c r="E77" s="137" t="str">
        <f>IF(ISBLANK(NEW!K142),"",NEW!K142)</f>
        <v/>
      </c>
      <c r="F77" s="138" t="str">
        <f>IF(NEW!$BH142=LOADER!$I$127,"YES","NO")</f>
        <v>NO</v>
      </c>
      <c r="G77" s="169" t="str">
        <f>IF(NEW!BH142=LOADER!$I$127,LOADER!$H$127,IF(NEW!BH142=LOADER!$I$128,LOADER!$H$128,IF(NEW!BH142=LOADER!$I$129,LOADER!$H$129,IF(NEW!BH142=LOADER!$I$130,LOADER!$H$130,IF(NEW!BH142=LOADER!$I$131,LOADER!$H$131,IF(NEW!BH142=LOADER!$I$132,LOADER!$H$132,IF(NEW!BH143=LOADER!$I$133,LOADER!$H$133,IF(NEW!BH142=LOADER!$I$134,LOADER!$H$134,IF(NEW!BH142=LOADER!$I$135,LOADER!$H$135,"0")))))))))</f>
        <v>0</v>
      </c>
      <c r="H77" s="138" t="str">
        <f>IF(ISBLANK(NEW!G142),"",NEW!G142)</f>
        <v/>
      </c>
      <c r="I77" s="139"/>
    </row>
    <row r="78" spans="1:9" x14ac:dyDescent="0.35">
      <c r="A78" s="334" t="str">
        <f>IF(ISBLANK(NEW!H143),"",NEW!H143)</f>
        <v/>
      </c>
      <c r="B78" s="335"/>
      <c r="C78" s="137" t="str">
        <f>IF(ISBLANK(NEW!I143),"",NEW!I143)</f>
        <v/>
      </c>
      <c r="D78" s="137" t="str">
        <f>IF(ISBLANK(NEW!J143),"",NEW!J143)</f>
        <v/>
      </c>
      <c r="E78" s="137" t="str">
        <f>IF(ISBLANK(NEW!K143),"",NEW!K143)</f>
        <v/>
      </c>
      <c r="F78" s="138" t="str">
        <f>IF(NEW!$BH143=LOADER!$I$127,"YES","NO")</f>
        <v>NO</v>
      </c>
      <c r="G78" s="169" t="str">
        <f>IF(NEW!BH143=LOADER!$I$127,LOADER!$H$127,IF(NEW!BH143=LOADER!$I$128,LOADER!$H$128,IF(NEW!BH143=LOADER!$I$129,LOADER!$H$129,IF(NEW!BH143=LOADER!$I$130,LOADER!$H$130,IF(NEW!BH143=LOADER!$I$131,LOADER!$H$131,IF(NEW!BH143=LOADER!$I$132,LOADER!$H$132,IF(NEW!BH144=LOADER!$I$133,LOADER!$H$133,IF(NEW!BH143=LOADER!$I$134,LOADER!$H$134,IF(NEW!BH143=LOADER!$I$135,LOADER!$H$135,"0")))))))))</f>
        <v>0</v>
      </c>
      <c r="H78" s="138" t="str">
        <f>IF(ISBLANK(NEW!G143),"",NEW!G143)</f>
        <v/>
      </c>
      <c r="I78" s="139"/>
    </row>
    <row r="79" spans="1:9" x14ac:dyDescent="0.35">
      <c r="A79" s="334" t="str">
        <f>IF(ISBLANK(NEW!H144),"",NEW!H144)</f>
        <v/>
      </c>
      <c r="B79" s="335"/>
      <c r="C79" s="137" t="str">
        <f>IF(ISBLANK(NEW!I144),"",NEW!I144)</f>
        <v/>
      </c>
      <c r="D79" s="137" t="str">
        <f>IF(ISBLANK(NEW!J144),"",NEW!J144)</f>
        <v/>
      </c>
      <c r="E79" s="137" t="str">
        <f>IF(ISBLANK(NEW!K144),"",NEW!K144)</f>
        <v/>
      </c>
      <c r="F79" s="138" t="str">
        <f>IF(NEW!$BH144=LOADER!$I$127,"YES","NO")</f>
        <v>NO</v>
      </c>
      <c r="G79" s="169" t="str">
        <f>IF(NEW!BH144=LOADER!$I$127,LOADER!$H$127,IF(NEW!BH144=LOADER!$I$128,LOADER!$H$128,IF(NEW!BH144=LOADER!$I$129,LOADER!$H$129,IF(NEW!BH144=LOADER!$I$130,LOADER!$H$130,IF(NEW!BH144=LOADER!$I$131,LOADER!$H$131,IF(NEW!BH144=LOADER!$I$132,LOADER!$H$132,IF(NEW!BH145=LOADER!$I$133,LOADER!$H$133,IF(NEW!BH144=LOADER!$I$134,LOADER!$H$134,IF(NEW!BH144=LOADER!$I$135,LOADER!$H$135,"0")))))))))</f>
        <v>0</v>
      </c>
      <c r="H79" s="138" t="str">
        <f>IF(ISBLANK(NEW!G144),"",NEW!G144)</f>
        <v/>
      </c>
      <c r="I79" s="139"/>
    </row>
    <row r="80" spans="1:9" x14ac:dyDescent="0.35">
      <c r="A80" s="334" t="str">
        <f>IF(ISBLANK(NEW!H145),"",NEW!H145)</f>
        <v/>
      </c>
      <c r="B80" s="335"/>
      <c r="C80" s="137" t="str">
        <f>IF(ISBLANK(NEW!I145),"",NEW!I145)</f>
        <v/>
      </c>
      <c r="D80" s="137" t="str">
        <f>IF(ISBLANK(NEW!J145),"",NEW!J145)</f>
        <v/>
      </c>
      <c r="E80" s="137" t="str">
        <f>IF(ISBLANK(NEW!K145),"",NEW!K145)</f>
        <v/>
      </c>
      <c r="F80" s="138" t="str">
        <f>IF(NEW!$BH145=LOADER!$I$127,"YES","NO")</f>
        <v>NO</v>
      </c>
      <c r="G80" s="169" t="str">
        <f>IF(NEW!BH145=LOADER!$I$127,LOADER!$H$127,IF(NEW!BH145=LOADER!$I$128,LOADER!$H$128,IF(NEW!BH145=LOADER!$I$129,LOADER!$H$129,IF(NEW!BH145=LOADER!$I$130,LOADER!$H$130,IF(NEW!BH145=LOADER!$I$131,LOADER!$H$131,IF(NEW!BH145=LOADER!$I$132,LOADER!$H$132,IF(NEW!BH146=LOADER!$I$133,LOADER!$H$133,IF(NEW!BH145=LOADER!$I$134,LOADER!$H$134,IF(NEW!BH145=LOADER!$I$135,LOADER!$H$135,"0")))))))))</f>
        <v>0</v>
      </c>
      <c r="H80" s="138" t="str">
        <f>IF(ISBLANK(NEW!G145),"",NEW!G145)</f>
        <v/>
      </c>
      <c r="I80" s="139"/>
    </row>
    <row r="81" spans="1:9" x14ac:dyDescent="0.35">
      <c r="A81" s="334" t="str">
        <f>IF(ISBLANK(NEW!H146),"",NEW!H146)</f>
        <v/>
      </c>
      <c r="B81" s="335"/>
      <c r="C81" s="137" t="str">
        <f>IF(ISBLANK(NEW!I146),"",NEW!I146)</f>
        <v/>
      </c>
      <c r="D81" s="137" t="str">
        <f>IF(ISBLANK(NEW!J146),"",NEW!J146)</f>
        <v/>
      </c>
      <c r="E81" s="137" t="str">
        <f>IF(ISBLANK(NEW!K146),"",NEW!K146)</f>
        <v/>
      </c>
      <c r="F81" s="138" t="str">
        <f>IF(NEW!$BH146=LOADER!$I$127,"YES","NO")</f>
        <v>NO</v>
      </c>
      <c r="G81" s="169" t="str">
        <f>IF(NEW!BH146=LOADER!$I$127,LOADER!$H$127,IF(NEW!BH146=LOADER!$I$128,LOADER!$H$128,IF(NEW!BH146=LOADER!$I$129,LOADER!$H$129,IF(NEW!BH146=LOADER!$I$130,LOADER!$H$130,IF(NEW!BH146=LOADER!$I$131,LOADER!$H$131,IF(NEW!BH146=LOADER!$I$132,LOADER!$H$132,IF(NEW!BH147=LOADER!$I$133,LOADER!$H$133,IF(NEW!BH146=LOADER!$I$134,LOADER!$H$134,IF(NEW!BH146=LOADER!$I$135,LOADER!$H$135,"0")))))))))</f>
        <v>0</v>
      </c>
      <c r="H81" s="138" t="str">
        <f>IF(ISBLANK(NEW!G146),"",NEW!G146)</f>
        <v/>
      </c>
      <c r="I81" s="139"/>
    </row>
    <row r="82" spans="1:9" x14ac:dyDescent="0.35">
      <c r="A82" s="334" t="str">
        <f>IF(ISBLANK(NEW!H147),"",NEW!H147)</f>
        <v/>
      </c>
      <c r="B82" s="335"/>
      <c r="C82" s="137" t="str">
        <f>IF(ISBLANK(NEW!I147),"",NEW!I147)</f>
        <v/>
      </c>
      <c r="D82" s="137" t="str">
        <f>IF(ISBLANK(NEW!J147),"",NEW!J147)</f>
        <v/>
      </c>
      <c r="E82" s="137" t="str">
        <f>IF(ISBLANK(NEW!K147),"",NEW!K147)</f>
        <v/>
      </c>
      <c r="F82" s="138" t="str">
        <f>IF(NEW!$BH147=LOADER!$I$127,"YES","NO")</f>
        <v>NO</v>
      </c>
      <c r="G82" s="169" t="str">
        <f>IF(NEW!BH147=LOADER!$I$127,LOADER!$H$127,IF(NEW!BH147=LOADER!$I$128,LOADER!$H$128,IF(NEW!BH147=LOADER!$I$129,LOADER!$H$129,IF(NEW!BH147=LOADER!$I$130,LOADER!$H$130,IF(NEW!BH147=LOADER!$I$131,LOADER!$H$131,IF(NEW!BH147=LOADER!$I$132,LOADER!$H$132,IF(NEW!BH148=LOADER!$I$133,LOADER!$H$133,IF(NEW!BH147=LOADER!$I$134,LOADER!$H$134,IF(NEW!BH147=LOADER!$I$135,LOADER!$H$135,"0")))))))))</f>
        <v>0</v>
      </c>
      <c r="H82" s="138" t="str">
        <f>IF(ISBLANK(NEW!G147),"",NEW!G147)</f>
        <v/>
      </c>
      <c r="I82" s="139"/>
    </row>
    <row r="83" spans="1:9" x14ac:dyDescent="0.35">
      <c r="A83" s="334" t="str">
        <f>IF(ISBLANK(NEW!H148),"",NEW!H148)</f>
        <v/>
      </c>
      <c r="B83" s="335"/>
      <c r="C83" s="137" t="str">
        <f>IF(ISBLANK(NEW!I148),"",NEW!I148)</f>
        <v/>
      </c>
      <c r="D83" s="137" t="str">
        <f>IF(ISBLANK(NEW!J148),"",NEW!J148)</f>
        <v/>
      </c>
      <c r="E83" s="137" t="str">
        <f>IF(ISBLANK(NEW!K148),"",NEW!K148)</f>
        <v/>
      </c>
      <c r="F83" s="138" t="str">
        <f>IF(NEW!$BH148=LOADER!$I$127,"YES","NO")</f>
        <v>NO</v>
      </c>
      <c r="G83" s="169" t="str">
        <f>IF(NEW!BH148=LOADER!$I$127,LOADER!$H$127,IF(NEW!BH148=LOADER!$I$128,LOADER!$H$128,IF(NEW!BH148=LOADER!$I$129,LOADER!$H$129,IF(NEW!BH148=LOADER!$I$130,LOADER!$H$130,IF(NEW!BH148=LOADER!$I$131,LOADER!$H$131,IF(NEW!BH148=LOADER!$I$132,LOADER!$H$132,IF(NEW!BH149=LOADER!$I$133,LOADER!$H$133,IF(NEW!BH148=LOADER!$I$134,LOADER!$H$134,IF(NEW!BH148=LOADER!$I$135,LOADER!$H$135,"0")))))))))</f>
        <v>0</v>
      </c>
      <c r="H83" s="138" t="str">
        <f>IF(ISBLANK(NEW!G148),"",NEW!G148)</f>
        <v/>
      </c>
      <c r="I83" s="139"/>
    </row>
    <row r="84" spans="1:9" x14ac:dyDescent="0.35">
      <c r="A84" s="334" t="str">
        <f>IF(ISBLANK(NEW!H149),"",NEW!H149)</f>
        <v/>
      </c>
      <c r="B84" s="335"/>
      <c r="C84" s="137" t="str">
        <f>IF(ISBLANK(NEW!I149),"",NEW!I149)</f>
        <v/>
      </c>
      <c r="D84" s="137" t="str">
        <f>IF(ISBLANK(NEW!J149),"",NEW!J149)</f>
        <v/>
      </c>
      <c r="E84" s="137" t="str">
        <f>IF(ISBLANK(NEW!K149),"",NEW!K149)</f>
        <v/>
      </c>
      <c r="F84" s="138" t="str">
        <f>IF(NEW!$BH149=LOADER!$I$127,"YES","NO")</f>
        <v>NO</v>
      </c>
      <c r="G84" s="169" t="str">
        <f>IF(NEW!BH149=LOADER!$I$127,LOADER!$H$127,IF(NEW!BH149=LOADER!$I$128,LOADER!$H$128,IF(NEW!BH149=LOADER!$I$129,LOADER!$H$129,IF(NEW!BH149=LOADER!$I$130,LOADER!$H$130,IF(NEW!BH149=LOADER!$I$131,LOADER!$H$131,IF(NEW!BH149=LOADER!$I$132,LOADER!$H$132,IF(NEW!BH150=LOADER!$I$133,LOADER!$H$133,IF(NEW!BH149=LOADER!$I$134,LOADER!$H$134,IF(NEW!BH149=LOADER!$I$135,LOADER!$H$135,"0")))))))))</f>
        <v>0</v>
      </c>
      <c r="H84" s="138" t="str">
        <f>IF(ISBLANK(NEW!G149),"",NEW!G149)</f>
        <v/>
      </c>
      <c r="I84" s="139"/>
    </row>
    <row r="85" spans="1:9" x14ac:dyDescent="0.35">
      <c r="A85" s="334" t="str">
        <f>IF(ISBLANK(NEW!H150),"",NEW!H150)</f>
        <v/>
      </c>
      <c r="B85" s="335"/>
      <c r="C85" s="137" t="str">
        <f>IF(ISBLANK(NEW!I150),"",NEW!I150)</f>
        <v/>
      </c>
      <c r="D85" s="137" t="str">
        <f>IF(ISBLANK(NEW!J150),"",NEW!J150)</f>
        <v/>
      </c>
      <c r="E85" s="137" t="str">
        <f>IF(ISBLANK(NEW!K150),"",NEW!K150)</f>
        <v/>
      </c>
      <c r="F85" s="138" t="str">
        <f>IF(NEW!$BH150=LOADER!$I$127,"YES","NO")</f>
        <v>NO</v>
      </c>
      <c r="G85" s="169" t="str">
        <f>IF(NEW!BH150=LOADER!$I$127,LOADER!$H$127,IF(NEW!BH150=LOADER!$I$128,LOADER!$H$128,IF(NEW!BH150=LOADER!$I$129,LOADER!$H$129,IF(NEW!BH150=LOADER!$I$130,LOADER!$H$130,IF(NEW!BH150=LOADER!$I$131,LOADER!$H$131,IF(NEW!BH150=LOADER!$I$132,LOADER!$H$132,IF(NEW!BH151=LOADER!$I$133,LOADER!$H$133,IF(NEW!BH150=LOADER!$I$134,LOADER!$H$134,IF(NEW!BH150=LOADER!$I$135,LOADER!$H$135,"0")))))))))</f>
        <v>0</v>
      </c>
      <c r="H85" s="138" t="str">
        <f>IF(ISBLANK(NEW!G150),"",NEW!G150)</f>
        <v/>
      </c>
      <c r="I85" s="139"/>
    </row>
    <row r="86" spans="1:9" x14ac:dyDescent="0.35">
      <c r="A86" s="334" t="str">
        <f>IF(ISBLANK(NEW!H151),"",NEW!H151)</f>
        <v/>
      </c>
      <c r="B86" s="335"/>
      <c r="C86" s="137" t="str">
        <f>IF(ISBLANK(NEW!I151),"",NEW!I151)</f>
        <v/>
      </c>
      <c r="D86" s="137" t="str">
        <f>IF(ISBLANK(NEW!J151),"",NEW!J151)</f>
        <v/>
      </c>
      <c r="E86" s="137" t="str">
        <f>IF(ISBLANK(NEW!K151),"",NEW!K151)</f>
        <v/>
      </c>
      <c r="F86" s="138" t="str">
        <f>IF(NEW!$BH151=LOADER!$I$127,"YES","NO")</f>
        <v>NO</v>
      </c>
      <c r="G86" s="169" t="str">
        <f>IF(NEW!BH151=LOADER!$I$127,LOADER!$H$127,IF(NEW!BH151=LOADER!$I$128,LOADER!$H$128,IF(NEW!BH151=LOADER!$I$129,LOADER!$H$129,IF(NEW!BH151=LOADER!$I$130,LOADER!$H$130,IF(NEW!BH151=LOADER!$I$131,LOADER!$H$131,IF(NEW!BH151=LOADER!$I$132,LOADER!$H$132,IF(NEW!BH152=LOADER!$I$133,LOADER!$H$133,IF(NEW!BH151=LOADER!$I$134,LOADER!$H$134,IF(NEW!BH151=LOADER!$I$135,LOADER!$H$135,"0")))))))))</f>
        <v>0</v>
      </c>
      <c r="H86" s="138" t="str">
        <f>IF(ISBLANK(NEW!G151),"",NEW!G151)</f>
        <v/>
      </c>
      <c r="I86" s="139"/>
    </row>
    <row r="87" spans="1:9" x14ac:dyDescent="0.35">
      <c r="A87" s="334" t="str">
        <f>IF(ISBLANK(NEW!H152),"",NEW!H152)</f>
        <v/>
      </c>
      <c r="B87" s="335"/>
      <c r="C87" s="137" t="str">
        <f>IF(ISBLANK(NEW!I152),"",NEW!I152)</f>
        <v/>
      </c>
      <c r="D87" s="137" t="str">
        <f>IF(ISBLANK(NEW!J152),"",NEW!J152)</f>
        <v/>
      </c>
      <c r="E87" s="137" t="str">
        <f>IF(ISBLANK(NEW!K152),"",NEW!K152)</f>
        <v/>
      </c>
      <c r="F87" s="138" t="str">
        <f>IF(NEW!$BH152=LOADER!$I$127,"YES","NO")</f>
        <v>NO</v>
      </c>
      <c r="G87" s="169" t="str">
        <f>IF(NEW!BH152=LOADER!$I$127,LOADER!$H$127,IF(NEW!BH152=LOADER!$I$128,LOADER!$H$128,IF(NEW!BH152=LOADER!$I$129,LOADER!$H$129,IF(NEW!BH152=LOADER!$I$130,LOADER!$H$130,IF(NEW!BH152=LOADER!$I$131,LOADER!$H$131,IF(NEW!BH152=LOADER!$I$132,LOADER!$H$132,IF(NEW!BH153=LOADER!$I$133,LOADER!$H$133,IF(NEW!BH152=LOADER!$I$134,LOADER!$H$134,IF(NEW!BH152=LOADER!$I$135,LOADER!$H$135,"0")))))))))</f>
        <v>0</v>
      </c>
      <c r="H87" s="138" t="str">
        <f>IF(ISBLANK(NEW!G152),"",NEW!G152)</f>
        <v/>
      </c>
      <c r="I87" s="139"/>
    </row>
    <row r="88" spans="1:9" x14ac:dyDescent="0.35">
      <c r="A88" s="334" t="str">
        <f>IF(ISBLANK(NEW!H153),"",NEW!H153)</f>
        <v/>
      </c>
      <c r="B88" s="335"/>
      <c r="C88" s="137" t="str">
        <f>IF(ISBLANK(NEW!I153),"",NEW!I153)</f>
        <v/>
      </c>
      <c r="D88" s="137" t="str">
        <f>IF(ISBLANK(NEW!J153),"",NEW!J153)</f>
        <v/>
      </c>
      <c r="E88" s="137" t="str">
        <f>IF(ISBLANK(NEW!K153),"",NEW!K153)</f>
        <v/>
      </c>
      <c r="F88" s="138" t="str">
        <f>IF(NEW!$BH153=LOADER!$I$127,"YES","NO")</f>
        <v>NO</v>
      </c>
      <c r="G88" s="169" t="str">
        <f>IF(NEW!BH153=LOADER!$I$127,LOADER!$H$127,IF(NEW!BH153=LOADER!$I$128,LOADER!$H$128,IF(NEW!BH153=LOADER!$I$129,LOADER!$H$129,IF(NEW!BH153=LOADER!$I$130,LOADER!$H$130,IF(NEW!BH153=LOADER!$I$131,LOADER!$H$131,IF(NEW!BH153=LOADER!$I$132,LOADER!$H$132,IF(NEW!BH154=LOADER!$I$133,LOADER!$H$133,IF(NEW!BH153=LOADER!$I$134,LOADER!$H$134,IF(NEW!BH153=LOADER!$I$135,LOADER!$H$135,"0")))))))))</f>
        <v>0</v>
      </c>
      <c r="H88" s="138" t="str">
        <f>IF(ISBLANK(NEW!G153),"",NEW!G153)</f>
        <v/>
      </c>
      <c r="I88" s="139"/>
    </row>
    <row r="89" spans="1:9" x14ac:dyDescent="0.35">
      <c r="A89" s="334" t="str">
        <f>IF(ISBLANK(NEW!H154),"",NEW!H154)</f>
        <v/>
      </c>
      <c r="B89" s="335"/>
      <c r="C89" s="137" t="str">
        <f>IF(ISBLANK(NEW!I154),"",NEW!I154)</f>
        <v/>
      </c>
      <c r="D89" s="137" t="str">
        <f>IF(ISBLANK(NEW!J154),"",NEW!J154)</f>
        <v/>
      </c>
      <c r="E89" s="137" t="str">
        <f>IF(ISBLANK(NEW!K154),"",NEW!K154)</f>
        <v/>
      </c>
      <c r="F89" s="138" t="str">
        <f>IF(NEW!$BH154=LOADER!$I$127,"YES","NO")</f>
        <v>NO</v>
      </c>
      <c r="G89" s="169" t="str">
        <f>IF(NEW!BH154=LOADER!$I$127,LOADER!$H$127,IF(NEW!BH154=LOADER!$I$128,LOADER!$H$128,IF(NEW!BH154=LOADER!$I$129,LOADER!$H$129,IF(NEW!BH154=LOADER!$I$130,LOADER!$H$130,IF(NEW!BH154=LOADER!$I$131,LOADER!$H$131,IF(NEW!BH154=LOADER!$I$132,LOADER!$H$132,IF(NEW!BH155=LOADER!$I$133,LOADER!$H$133,IF(NEW!BH154=LOADER!$I$134,LOADER!$H$134,IF(NEW!BH154=LOADER!$I$135,LOADER!$H$135,"0")))))))))</f>
        <v>0</v>
      </c>
      <c r="H89" s="138" t="str">
        <f>IF(ISBLANK(NEW!G154),"",NEW!G154)</f>
        <v/>
      </c>
      <c r="I89" s="139"/>
    </row>
    <row r="90" spans="1:9" x14ac:dyDescent="0.35">
      <c r="A90" s="334" t="str">
        <f>IF(ISBLANK(NEW!H155),"",NEW!H155)</f>
        <v/>
      </c>
      <c r="B90" s="335"/>
      <c r="C90" s="137" t="str">
        <f>IF(ISBLANK(NEW!I155),"",NEW!I155)</f>
        <v/>
      </c>
      <c r="D90" s="137" t="str">
        <f>IF(ISBLANK(NEW!J155),"",NEW!J155)</f>
        <v/>
      </c>
      <c r="E90" s="137" t="str">
        <f>IF(ISBLANK(NEW!K155),"",NEW!K155)</f>
        <v/>
      </c>
      <c r="F90" s="138" t="str">
        <f>IF(NEW!$BH155=LOADER!$I$127,"YES","NO")</f>
        <v>NO</v>
      </c>
      <c r="G90" s="169" t="str">
        <f>IF(NEW!BH155=LOADER!$I$127,LOADER!$H$127,IF(NEW!BH155=LOADER!$I$128,LOADER!$H$128,IF(NEW!BH155=LOADER!$I$129,LOADER!$H$129,IF(NEW!BH155=LOADER!$I$130,LOADER!$H$130,IF(NEW!BH155=LOADER!$I$131,LOADER!$H$131,IF(NEW!BH155=LOADER!$I$132,LOADER!$H$132,IF(NEW!BH156=LOADER!$I$133,LOADER!$H$133,IF(NEW!BH155=LOADER!$I$134,LOADER!$H$134,IF(NEW!BH155=LOADER!$I$135,LOADER!$H$135,"0")))))))))</f>
        <v>0</v>
      </c>
      <c r="H90" s="138" t="str">
        <f>IF(ISBLANK(NEW!G155),"",NEW!G155)</f>
        <v/>
      </c>
      <c r="I90" s="139"/>
    </row>
    <row r="91" spans="1:9" x14ac:dyDescent="0.35">
      <c r="A91" s="334" t="str">
        <f>IF(ISBLANK(NEW!H156),"",NEW!H156)</f>
        <v/>
      </c>
      <c r="B91" s="335"/>
      <c r="C91" s="137" t="str">
        <f>IF(ISBLANK(NEW!I156),"",NEW!I156)</f>
        <v/>
      </c>
      <c r="D91" s="137" t="str">
        <f>IF(ISBLANK(NEW!J156),"",NEW!J156)</f>
        <v/>
      </c>
      <c r="E91" s="137" t="str">
        <f>IF(ISBLANK(NEW!K156),"",NEW!K156)</f>
        <v/>
      </c>
      <c r="F91" s="138" t="str">
        <f>IF(NEW!$BH156=LOADER!$I$127,"YES","NO")</f>
        <v>NO</v>
      </c>
      <c r="G91" s="169" t="str">
        <f>IF(NEW!BH156=LOADER!$I$127,LOADER!$H$127,IF(NEW!BH156=LOADER!$I$128,LOADER!$H$128,IF(NEW!BH156=LOADER!$I$129,LOADER!$H$129,IF(NEW!BH156=LOADER!$I$130,LOADER!$H$130,IF(NEW!BH156=LOADER!$I$131,LOADER!$H$131,IF(NEW!BH156=LOADER!$I$132,LOADER!$H$132,IF(NEW!BH157=LOADER!$I$133,LOADER!$H$133,IF(NEW!BH156=LOADER!$I$134,LOADER!$H$134,IF(NEW!BH156=LOADER!$I$135,LOADER!$H$135,"0")))))))))</f>
        <v>0</v>
      </c>
      <c r="H91" s="138" t="str">
        <f>IF(ISBLANK(NEW!G156),"",NEW!G156)</f>
        <v/>
      </c>
      <c r="I91" s="139"/>
    </row>
    <row r="92" spans="1:9" x14ac:dyDescent="0.35">
      <c r="A92" s="334" t="str">
        <f>IF(ISBLANK(NEW!H157),"",NEW!H157)</f>
        <v/>
      </c>
      <c r="B92" s="335"/>
      <c r="C92" s="137" t="str">
        <f>IF(ISBLANK(NEW!I157),"",NEW!I157)</f>
        <v/>
      </c>
      <c r="D92" s="137" t="str">
        <f>IF(ISBLANK(NEW!J157),"",NEW!J157)</f>
        <v/>
      </c>
      <c r="E92" s="137" t="str">
        <f>IF(ISBLANK(NEW!K157),"",NEW!K157)</f>
        <v/>
      </c>
      <c r="F92" s="138" t="str">
        <f>IF(NEW!$BH157=LOADER!$I$127,"YES","NO")</f>
        <v>NO</v>
      </c>
      <c r="G92" s="169" t="str">
        <f>IF(NEW!BH157=LOADER!$I$127,LOADER!$H$127,IF(NEW!BH157=LOADER!$I$128,LOADER!$H$128,IF(NEW!BH157=LOADER!$I$129,LOADER!$H$129,IF(NEW!BH157=LOADER!$I$130,LOADER!$H$130,IF(NEW!BH157=LOADER!$I$131,LOADER!$H$131,IF(NEW!BH157=LOADER!$I$132,LOADER!$H$132,IF(NEW!BH158=LOADER!$I$133,LOADER!$H$133,IF(NEW!BH157=LOADER!$I$134,LOADER!$H$134,IF(NEW!BH157=LOADER!$I$135,LOADER!$H$135,"0")))))))))</f>
        <v>0</v>
      </c>
      <c r="H92" s="138" t="str">
        <f>IF(ISBLANK(NEW!G157),"",NEW!G157)</f>
        <v/>
      </c>
      <c r="I92" s="139"/>
    </row>
    <row r="93" spans="1:9" x14ac:dyDescent="0.35">
      <c r="A93" s="334" t="str">
        <f>IF(ISBLANK(NEW!H158),"",NEW!H158)</f>
        <v/>
      </c>
      <c r="B93" s="335"/>
      <c r="C93" s="137" t="str">
        <f>IF(ISBLANK(NEW!I158),"",NEW!I158)</f>
        <v/>
      </c>
      <c r="D93" s="137" t="str">
        <f>IF(ISBLANK(NEW!J158),"",NEW!J158)</f>
        <v/>
      </c>
      <c r="E93" s="137" t="str">
        <f>IF(ISBLANK(NEW!K158),"",NEW!K158)</f>
        <v/>
      </c>
      <c r="F93" s="138" t="str">
        <f>IF(NEW!$BH158=LOADER!$I$127,"YES","NO")</f>
        <v>NO</v>
      </c>
      <c r="G93" s="169" t="str">
        <f>IF(NEW!BH158=LOADER!$I$127,LOADER!$H$127,IF(NEW!BH158=LOADER!$I$128,LOADER!$H$128,IF(NEW!BH158=LOADER!$I$129,LOADER!$H$129,IF(NEW!BH158=LOADER!$I$130,LOADER!$H$130,IF(NEW!BH158=LOADER!$I$131,LOADER!$H$131,IF(NEW!BH158=LOADER!$I$132,LOADER!$H$132,IF(NEW!BH159=LOADER!$I$133,LOADER!$H$133,IF(NEW!BH158=LOADER!$I$134,LOADER!$H$134,IF(NEW!BH158=LOADER!$I$135,LOADER!$H$135,"0")))))))))</f>
        <v>0</v>
      </c>
      <c r="H93" s="138" t="str">
        <f>IF(ISBLANK(NEW!G158),"",NEW!G158)</f>
        <v/>
      </c>
      <c r="I93" s="139"/>
    </row>
    <row r="94" spans="1:9" x14ac:dyDescent="0.35">
      <c r="A94" s="334" t="str">
        <f>IF(ISBLANK(NEW!H159),"",NEW!H159)</f>
        <v/>
      </c>
      <c r="B94" s="335"/>
      <c r="C94" s="137" t="str">
        <f>IF(ISBLANK(NEW!I159),"",NEW!I159)</f>
        <v/>
      </c>
      <c r="D94" s="137" t="str">
        <f>IF(ISBLANK(NEW!J159),"",NEW!J159)</f>
        <v/>
      </c>
      <c r="E94" s="137" t="str">
        <f>IF(ISBLANK(NEW!K159),"",NEW!K159)</f>
        <v/>
      </c>
      <c r="F94" s="138" t="str">
        <f>IF(NEW!$BH159=LOADER!$I$127,"YES","NO")</f>
        <v>NO</v>
      </c>
      <c r="G94" s="169" t="str">
        <f>IF(NEW!BH159=LOADER!$I$127,LOADER!$H$127,IF(NEW!BH159=LOADER!$I$128,LOADER!$H$128,IF(NEW!BH159=LOADER!$I$129,LOADER!$H$129,IF(NEW!BH159=LOADER!$I$130,LOADER!$H$130,IF(NEW!BH159=LOADER!$I$131,LOADER!$H$131,IF(NEW!BH159=LOADER!$I$132,LOADER!$H$132,IF(NEW!BH160=LOADER!$I$133,LOADER!$H$133,IF(NEW!BH159=LOADER!$I$134,LOADER!$H$134,IF(NEW!BH159=LOADER!$I$135,LOADER!$H$135,"0")))))))))</f>
        <v>0</v>
      </c>
      <c r="H94" s="138" t="str">
        <f>IF(ISBLANK(NEW!G159),"",NEW!G159)</f>
        <v/>
      </c>
      <c r="I94" s="139"/>
    </row>
    <row r="95" spans="1:9" x14ac:dyDescent="0.35">
      <c r="A95" s="334" t="str">
        <f>IF(ISBLANK(NEW!H160),"",NEW!H160)</f>
        <v/>
      </c>
      <c r="B95" s="335"/>
      <c r="C95" s="137" t="str">
        <f>IF(ISBLANK(NEW!I160),"",NEW!I160)</f>
        <v/>
      </c>
      <c r="D95" s="137" t="str">
        <f>IF(ISBLANK(NEW!J160),"",NEW!J160)</f>
        <v/>
      </c>
      <c r="E95" s="137" t="str">
        <f>IF(ISBLANK(NEW!K160),"",NEW!K160)</f>
        <v/>
      </c>
      <c r="F95" s="138" t="str">
        <f>IF(NEW!$BH160=LOADER!$I$127,"YES","NO")</f>
        <v>NO</v>
      </c>
      <c r="G95" s="169" t="str">
        <f>IF(NEW!BH160=LOADER!$I$127,LOADER!$H$127,IF(NEW!BH160=LOADER!$I$128,LOADER!$H$128,IF(NEW!BH160=LOADER!$I$129,LOADER!$H$129,IF(NEW!BH160=LOADER!$I$130,LOADER!$H$130,IF(NEW!BH160=LOADER!$I$131,LOADER!$H$131,IF(NEW!BH160=LOADER!$I$132,LOADER!$H$132,IF(NEW!BH161=LOADER!$I$133,LOADER!$H$133,IF(NEW!BH160=LOADER!$I$134,LOADER!$H$134,IF(NEW!BH160=LOADER!$I$135,LOADER!$H$135,"0")))))))))</f>
        <v>0</v>
      </c>
      <c r="H95" s="138" t="str">
        <f>IF(ISBLANK(NEW!G160),"",NEW!G160)</f>
        <v/>
      </c>
      <c r="I95" s="139"/>
    </row>
    <row r="96" spans="1:9" x14ac:dyDescent="0.35">
      <c r="A96" s="334" t="str">
        <f>IF(ISBLANK(NEW!H161),"",NEW!H161)</f>
        <v/>
      </c>
      <c r="B96" s="335"/>
      <c r="C96" s="137" t="str">
        <f>IF(ISBLANK(NEW!I161),"",NEW!I161)</f>
        <v/>
      </c>
      <c r="D96" s="137" t="str">
        <f>IF(ISBLANK(NEW!J161),"",NEW!J161)</f>
        <v/>
      </c>
      <c r="E96" s="137" t="str">
        <f>IF(ISBLANK(NEW!K161),"",NEW!K161)</f>
        <v/>
      </c>
      <c r="F96" s="138" t="str">
        <f>IF(NEW!$BH161=LOADER!$I$127,"YES","NO")</f>
        <v>NO</v>
      </c>
      <c r="G96" s="169" t="str">
        <f>IF(NEW!BH161=LOADER!$I$127,LOADER!$H$127,IF(NEW!BH161=LOADER!$I$128,LOADER!$H$128,IF(NEW!BH161=LOADER!$I$129,LOADER!$H$129,IF(NEW!BH161=LOADER!$I$130,LOADER!$H$130,IF(NEW!BH161=LOADER!$I$131,LOADER!$H$131,IF(NEW!BH161=LOADER!$I$132,LOADER!$H$132,IF(NEW!BH162=LOADER!$I$133,LOADER!$H$133,IF(NEW!BH161=LOADER!$I$134,LOADER!$H$134,IF(NEW!BH161=LOADER!$I$135,LOADER!$H$135,"0")))))))))</f>
        <v>0</v>
      </c>
      <c r="H96" s="138" t="str">
        <f>IF(ISBLANK(NEW!G161),"",NEW!G161)</f>
        <v/>
      </c>
      <c r="I96" s="139"/>
    </row>
    <row r="97" spans="1:9" x14ac:dyDescent="0.35">
      <c r="A97" s="334" t="str">
        <f>IF(ISBLANK(NEW!H162),"",NEW!H162)</f>
        <v/>
      </c>
      <c r="B97" s="335"/>
      <c r="C97" s="137" t="str">
        <f>IF(ISBLANK(NEW!I162),"",NEW!I162)</f>
        <v/>
      </c>
      <c r="D97" s="137" t="str">
        <f>IF(ISBLANK(NEW!J162),"",NEW!J162)</f>
        <v/>
      </c>
      <c r="E97" s="137" t="str">
        <f>IF(ISBLANK(NEW!K162),"",NEW!K162)</f>
        <v/>
      </c>
      <c r="F97" s="138" t="str">
        <f>IF(NEW!$BH162=LOADER!$I$127,"YES","NO")</f>
        <v>NO</v>
      </c>
      <c r="G97" s="169" t="str">
        <f>IF(NEW!BH162=LOADER!$I$127,LOADER!$H$127,IF(NEW!BH162=LOADER!$I$128,LOADER!$H$128,IF(NEW!BH162=LOADER!$I$129,LOADER!$H$129,IF(NEW!BH162=LOADER!$I$130,LOADER!$H$130,IF(NEW!BH162=LOADER!$I$131,LOADER!$H$131,IF(NEW!BH162=LOADER!$I$132,LOADER!$H$132,IF(NEW!BH163=LOADER!$I$133,LOADER!$H$133,IF(NEW!BH162=LOADER!$I$134,LOADER!$H$134,IF(NEW!BH162=LOADER!$I$135,LOADER!$H$135,"0")))))))))</f>
        <v>0</v>
      </c>
      <c r="H97" s="138" t="str">
        <f>IF(ISBLANK(NEW!G162),"",NEW!G162)</f>
        <v/>
      </c>
      <c r="I97" s="139"/>
    </row>
    <row r="98" spans="1:9" x14ac:dyDescent="0.35">
      <c r="A98" s="334" t="str">
        <f>IF(ISBLANK(NEW!H163),"",NEW!H163)</f>
        <v/>
      </c>
      <c r="B98" s="335"/>
      <c r="C98" s="137" t="str">
        <f>IF(ISBLANK(NEW!I163),"",NEW!I163)</f>
        <v/>
      </c>
      <c r="D98" s="137" t="str">
        <f>IF(ISBLANK(NEW!J163),"",NEW!J163)</f>
        <v/>
      </c>
      <c r="E98" s="137" t="str">
        <f>IF(ISBLANK(NEW!K163),"",NEW!K163)</f>
        <v/>
      </c>
      <c r="F98" s="138" t="str">
        <f>IF(NEW!$BH163=LOADER!$I$127,"YES","NO")</f>
        <v>NO</v>
      </c>
      <c r="G98" s="169" t="str">
        <f>IF(NEW!BH163=LOADER!$I$127,LOADER!$H$127,IF(NEW!BH163=LOADER!$I$128,LOADER!$H$128,IF(NEW!BH163=LOADER!$I$129,LOADER!$H$129,IF(NEW!BH163=LOADER!$I$130,LOADER!$H$130,IF(NEW!BH163=LOADER!$I$131,LOADER!$H$131,IF(NEW!BH163=LOADER!$I$132,LOADER!$H$132,IF(NEW!BH164=LOADER!$I$133,LOADER!$H$133,IF(NEW!BH163=LOADER!$I$134,LOADER!$H$134,IF(NEW!BH163=LOADER!$I$135,LOADER!$H$135,"0")))))))))</f>
        <v>0</v>
      </c>
      <c r="H98" s="138" t="str">
        <f>IF(ISBLANK(NEW!G163),"",NEW!G163)</f>
        <v/>
      </c>
      <c r="I98" s="139"/>
    </row>
    <row r="99" spans="1:9" x14ac:dyDescent="0.35">
      <c r="A99" s="334" t="str">
        <f>IF(ISBLANK(NEW!H164),"",NEW!H164)</f>
        <v/>
      </c>
      <c r="B99" s="335"/>
      <c r="C99" s="137" t="str">
        <f>IF(ISBLANK(NEW!I164),"",NEW!I164)</f>
        <v/>
      </c>
      <c r="D99" s="137" t="str">
        <f>IF(ISBLANK(NEW!J164),"",NEW!J164)</f>
        <v/>
      </c>
      <c r="E99" s="137" t="str">
        <f>IF(ISBLANK(NEW!K164),"",NEW!K164)</f>
        <v/>
      </c>
      <c r="F99" s="138" t="str">
        <f>IF(NEW!$BH164=LOADER!$I$127,"YES","NO")</f>
        <v>NO</v>
      </c>
      <c r="G99" s="169" t="str">
        <f>IF(NEW!BH164=LOADER!$I$127,LOADER!$H$127,IF(NEW!BH164=LOADER!$I$128,LOADER!$H$128,IF(NEW!BH164=LOADER!$I$129,LOADER!$H$129,IF(NEW!BH164=LOADER!$I$130,LOADER!$H$130,IF(NEW!BH164=LOADER!$I$131,LOADER!$H$131,IF(NEW!BH164=LOADER!$I$132,LOADER!$H$132,IF(NEW!BH165=LOADER!$I$133,LOADER!$H$133,IF(NEW!BH164=LOADER!$I$134,LOADER!$H$134,IF(NEW!BH164=LOADER!$I$135,LOADER!$H$135,"0")))))))))</f>
        <v>0</v>
      </c>
      <c r="H99" s="138" t="str">
        <f>IF(ISBLANK(NEW!G164),"",NEW!G164)</f>
        <v/>
      </c>
      <c r="I99" s="139"/>
    </row>
    <row r="100" spans="1:9" x14ac:dyDescent="0.35">
      <c r="A100" s="334" t="str">
        <f>IF(ISBLANK(NEW!H165),"",NEW!H165)</f>
        <v/>
      </c>
      <c r="B100" s="335"/>
      <c r="C100" s="137" t="str">
        <f>IF(ISBLANK(NEW!I165),"",NEW!I165)</f>
        <v/>
      </c>
      <c r="D100" s="137" t="str">
        <f>IF(ISBLANK(NEW!J165),"",NEW!J165)</f>
        <v/>
      </c>
      <c r="E100" s="137" t="str">
        <f>IF(ISBLANK(NEW!K165),"",NEW!K165)</f>
        <v/>
      </c>
      <c r="F100" s="138" t="str">
        <f>IF(NEW!$BH165=LOADER!$I$127,"YES","NO")</f>
        <v>NO</v>
      </c>
      <c r="G100" s="169" t="str">
        <f>IF(NEW!BH165=LOADER!$I$127,LOADER!$H$127,IF(NEW!BH165=LOADER!$I$128,LOADER!$H$128,IF(NEW!BH165=LOADER!$I$129,LOADER!$H$129,IF(NEW!BH165=LOADER!$I$130,LOADER!$H$130,IF(NEW!BH165=LOADER!$I$131,LOADER!$H$131,IF(NEW!BH165=LOADER!$I$132,LOADER!$H$132,IF(NEW!BH166=LOADER!$I$133,LOADER!$H$133,IF(NEW!BH165=LOADER!$I$134,LOADER!$H$134,IF(NEW!BH165=LOADER!$I$135,LOADER!$H$135,"0")))))))))</f>
        <v>0</v>
      </c>
      <c r="H100" s="138" t="str">
        <f>IF(ISBLANK(NEW!G165),"",NEW!G165)</f>
        <v/>
      </c>
      <c r="I100" s="139"/>
    </row>
    <row r="101" spans="1:9" x14ac:dyDescent="0.35">
      <c r="A101" s="334" t="str">
        <f>IF(ISBLANK(NEW!H166),"",NEW!H166)</f>
        <v/>
      </c>
      <c r="B101" s="335"/>
      <c r="C101" s="137" t="str">
        <f>IF(ISBLANK(NEW!I166),"",NEW!I166)</f>
        <v/>
      </c>
      <c r="D101" s="137" t="str">
        <f>IF(ISBLANK(NEW!J166),"",NEW!J166)</f>
        <v/>
      </c>
      <c r="E101" s="137" t="str">
        <f>IF(ISBLANK(NEW!K166),"",NEW!K166)</f>
        <v/>
      </c>
      <c r="F101" s="138" t="str">
        <f>IF(NEW!$BH166=LOADER!$I$127,"YES","NO")</f>
        <v>NO</v>
      </c>
      <c r="G101" s="169" t="str">
        <f>IF(NEW!BH166=LOADER!$I$127,LOADER!$H$127,IF(NEW!BH166=LOADER!$I$128,LOADER!$H$128,IF(NEW!BH166=LOADER!$I$129,LOADER!$H$129,IF(NEW!BH166=LOADER!$I$130,LOADER!$H$130,IF(NEW!BH166=LOADER!$I$131,LOADER!$H$131,IF(NEW!BH166=LOADER!$I$132,LOADER!$H$132,IF(NEW!BH167=LOADER!$I$133,LOADER!$H$133,IF(NEW!BH166=LOADER!$I$134,LOADER!$H$134,IF(NEW!BH166=LOADER!$I$135,LOADER!$H$135,"0")))))))))</f>
        <v>0</v>
      </c>
      <c r="H101" s="138" t="str">
        <f>IF(ISBLANK(NEW!G166),"",NEW!G166)</f>
        <v/>
      </c>
      <c r="I101" s="139"/>
    </row>
    <row r="102" spans="1:9" x14ac:dyDescent="0.35">
      <c r="A102" s="334" t="str">
        <f>IF(ISBLANK(NEW!H167),"",NEW!H167)</f>
        <v/>
      </c>
      <c r="B102" s="335"/>
      <c r="C102" s="137" t="str">
        <f>IF(ISBLANK(NEW!I167),"",NEW!I167)</f>
        <v/>
      </c>
      <c r="D102" s="137" t="str">
        <f>IF(ISBLANK(NEW!J167),"",NEW!J167)</f>
        <v/>
      </c>
      <c r="E102" s="137" t="str">
        <f>IF(ISBLANK(NEW!K167),"",NEW!K167)</f>
        <v/>
      </c>
      <c r="F102" s="138" t="str">
        <f>IF(NEW!$BH167=LOADER!$I$127,"YES","NO")</f>
        <v>NO</v>
      </c>
      <c r="G102" s="169" t="str">
        <f>IF(NEW!BH167=LOADER!$I$127,LOADER!$H$127,IF(NEW!BH167=LOADER!$I$128,LOADER!$H$128,IF(NEW!BH167=LOADER!$I$129,LOADER!$H$129,IF(NEW!BH167=LOADER!$I$130,LOADER!$H$130,IF(NEW!BH167=LOADER!$I$131,LOADER!$H$131,IF(NEW!BH167=LOADER!$I$132,LOADER!$H$132,IF(NEW!BH168=LOADER!$I$133,LOADER!$H$133,IF(NEW!BH167=LOADER!$I$134,LOADER!$H$134,IF(NEW!BH167=LOADER!$I$135,LOADER!$H$135,"0")))))))))</f>
        <v>0</v>
      </c>
      <c r="H102" s="138" t="str">
        <f>IF(ISBLANK(NEW!G167),"",NEW!G167)</f>
        <v/>
      </c>
      <c r="I102" s="139"/>
    </row>
    <row r="103" spans="1:9" x14ac:dyDescent="0.35">
      <c r="A103" s="334" t="str">
        <f>IF(ISBLANK(NEW!H168),"",NEW!H168)</f>
        <v/>
      </c>
      <c r="B103" s="335"/>
      <c r="C103" s="137" t="str">
        <f>IF(ISBLANK(NEW!I168),"",NEW!I168)</f>
        <v/>
      </c>
      <c r="D103" s="137" t="str">
        <f>IF(ISBLANK(NEW!J168),"",NEW!J168)</f>
        <v/>
      </c>
      <c r="E103" s="137" t="str">
        <f>IF(ISBLANK(NEW!K168),"",NEW!K168)</f>
        <v/>
      </c>
      <c r="F103" s="138" t="str">
        <f>IF(NEW!$BH168=LOADER!$I$127,"YES","NO")</f>
        <v>NO</v>
      </c>
      <c r="G103" s="169" t="str">
        <f>IF(NEW!BH168=LOADER!$I$127,LOADER!$H$127,IF(NEW!BH168=LOADER!$I$128,LOADER!$H$128,IF(NEW!BH168=LOADER!$I$129,LOADER!$H$129,IF(NEW!BH168=LOADER!$I$130,LOADER!$H$130,IF(NEW!BH168=LOADER!$I$131,LOADER!$H$131,IF(NEW!BH168=LOADER!$I$132,LOADER!$H$132,IF(NEW!BH169=LOADER!$I$133,LOADER!$H$133,IF(NEW!BH168=LOADER!$I$134,LOADER!$H$134,IF(NEW!BH168=LOADER!$I$135,LOADER!$H$135,"0")))))))))</f>
        <v>0</v>
      </c>
      <c r="H103" s="138" t="str">
        <f>IF(ISBLANK(NEW!G168),"",NEW!G168)</f>
        <v/>
      </c>
      <c r="I103" s="139"/>
    </row>
    <row r="104" spans="1:9" x14ac:dyDescent="0.35">
      <c r="A104" s="334" t="str">
        <f>IF(ISBLANK(NEW!H169),"",NEW!H169)</f>
        <v/>
      </c>
      <c r="B104" s="335"/>
      <c r="C104" s="137" t="str">
        <f>IF(ISBLANK(NEW!I169),"",NEW!I169)</f>
        <v/>
      </c>
      <c r="D104" s="137" t="str">
        <f>IF(ISBLANK(NEW!J169),"",NEW!J169)</f>
        <v/>
      </c>
      <c r="E104" s="137" t="str">
        <f>IF(ISBLANK(NEW!K169),"",NEW!K169)</f>
        <v/>
      </c>
      <c r="F104" s="138" t="str">
        <f>IF(NEW!$BH169=LOADER!$I$127,"YES","NO")</f>
        <v>NO</v>
      </c>
      <c r="G104" s="169" t="str">
        <f>IF(NEW!BH169=LOADER!$I$127,LOADER!$H$127,IF(NEW!BH169=LOADER!$I$128,LOADER!$H$128,IF(NEW!BH169=LOADER!$I$129,LOADER!$H$129,IF(NEW!BH169=LOADER!$I$130,LOADER!$H$130,IF(NEW!BH169=LOADER!$I$131,LOADER!$H$131,IF(NEW!BH169=LOADER!$I$132,LOADER!$H$132,IF(NEW!BH170=LOADER!$I$133,LOADER!$H$133,IF(NEW!BH169=LOADER!$I$134,LOADER!$H$134,IF(NEW!BH169=LOADER!$I$135,LOADER!$H$135,"0")))))))))</f>
        <v>0</v>
      </c>
      <c r="H104" s="138" t="str">
        <f>IF(ISBLANK(NEW!G169),"",NEW!G169)</f>
        <v/>
      </c>
      <c r="I104" s="139"/>
    </row>
    <row r="105" spans="1:9" x14ac:dyDescent="0.35">
      <c r="A105" s="334" t="str">
        <f>IF(ISBLANK(NEW!H170),"",NEW!H170)</f>
        <v/>
      </c>
      <c r="B105" s="335"/>
      <c r="C105" s="137" t="str">
        <f>IF(ISBLANK(NEW!I170),"",NEW!I170)</f>
        <v/>
      </c>
      <c r="D105" s="137" t="str">
        <f>IF(ISBLANK(NEW!J170),"",NEW!J170)</f>
        <v/>
      </c>
      <c r="E105" s="137" t="str">
        <f>IF(ISBLANK(NEW!K170),"",NEW!K170)</f>
        <v/>
      </c>
      <c r="F105" s="138" t="str">
        <f>IF(NEW!$BH170=LOADER!$I$127,"YES","NO")</f>
        <v>NO</v>
      </c>
      <c r="G105" s="169" t="str">
        <f>IF(NEW!BH170=LOADER!$I$127,LOADER!$H$127,IF(NEW!BH170=LOADER!$I$128,LOADER!$H$128,IF(NEW!BH170=LOADER!$I$129,LOADER!$H$129,IF(NEW!BH170=LOADER!$I$130,LOADER!$H$130,IF(NEW!BH170=LOADER!$I$131,LOADER!$H$131,IF(NEW!BH170=LOADER!$I$132,LOADER!$H$132,IF(NEW!BH171=LOADER!$I$133,LOADER!$H$133,IF(NEW!BH170=LOADER!$I$134,LOADER!$H$134,IF(NEW!BH170=LOADER!$I$135,LOADER!$H$135,"0")))))))))</f>
        <v>0</v>
      </c>
      <c r="H105" s="138" t="str">
        <f>IF(ISBLANK(NEW!G170),"",NEW!G170)</f>
        <v/>
      </c>
      <c r="I105" s="139"/>
    </row>
    <row r="106" spans="1:9" x14ac:dyDescent="0.35">
      <c r="A106" s="334" t="str">
        <f>IF(ISBLANK(NEW!H171),"",NEW!H171)</f>
        <v/>
      </c>
      <c r="B106" s="335"/>
      <c r="C106" s="137" t="str">
        <f>IF(ISBLANK(NEW!I171),"",NEW!I171)</f>
        <v/>
      </c>
      <c r="D106" s="137" t="str">
        <f>IF(ISBLANK(NEW!J171),"",NEW!J171)</f>
        <v/>
      </c>
      <c r="E106" s="137" t="str">
        <f>IF(ISBLANK(NEW!K171),"",NEW!K171)</f>
        <v/>
      </c>
      <c r="F106" s="138" t="str">
        <f>IF(NEW!$BH171=LOADER!$I$127,"YES","NO")</f>
        <v>NO</v>
      </c>
      <c r="G106" s="169" t="str">
        <f>IF(NEW!BH171=LOADER!$I$127,LOADER!$H$127,IF(NEW!BH171=LOADER!$I$128,LOADER!$H$128,IF(NEW!BH171=LOADER!$I$129,LOADER!$H$129,IF(NEW!BH171=LOADER!$I$130,LOADER!$H$130,IF(NEW!BH171=LOADER!$I$131,LOADER!$H$131,IF(NEW!BH171=LOADER!$I$132,LOADER!$H$132,IF(NEW!BH172=LOADER!$I$133,LOADER!$H$133,IF(NEW!BH171=LOADER!$I$134,LOADER!$H$134,IF(NEW!BH171=LOADER!$I$135,LOADER!$H$135,"0")))))))))</f>
        <v>0</v>
      </c>
      <c r="H106" s="138" t="str">
        <f>IF(ISBLANK(NEW!G171),"",NEW!G171)</f>
        <v/>
      </c>
      <c r="I106" s="139"/>
    </row>
    <row r="107" spans="1:9" x14ac:dyDescent="0.35">
      <c r="A107" s="334" t="str">
        <f>IF(ISBLANK(NEW!H172),"",NEW!H172)</f>
        <v/>
      </c>
      <c r="B107" s="335"/>
      <c r="C107" s="137" t="str">
        <f>IF(ISBLANK(NEW!I172),"",NEW!I172)</f>
        <v/>
      </c>
      <c r="D107" s="137" t="str">
        <f>IF(ISBLANK(NEW!J172),"",NEW!J172)</f>
        <v/>
      </c>
      <c r="E107" s="137" t="str">
        <f>IF(ISBLANK(NEW!K172),"",NEW!K172)</f>
        <v/>
      </c>
      <c r="F107" s="138" t="str">
        <f>IF(NEW!$BH172=LOADER!$I$127,"YES","NO")</f>
        <v>NO</v>
      </c>
      <c r="G107" s="169" t="str">
        <f>IF(NEW!BH172=LOADER!$I$127,LOADER!$H$127,IF(NEW!BH172=LOADER!$I$128,LOADER!$H$128,IF(NEW!BH172=LOADER!$I$129,LOADER!$H$129,IF(NEW!BH172=LOADER!$I$130,LOADER!$H$130,IF(NEW!BH172=LOADER!$I$131,LOADER!$H$131,IF(NEW!BH172=LOADER!$I$132,LOADER!$H$132,IF(NEW!BH173=LOADER!$I$133,LOADER!$H$133,IF(NEW!BH172=LOADER!$I$134,LOADER!$H$134,IF(NEW!BH172=LOADER!$I$135,LOADER!$H$135,"0")))))))))</f>
        <v>0</v>
      </c>
      <c r="H107" s="138" t="str">
        <f>IF(ISBLANK(NEW!G172),"",NEW!G172)</f>
        <v/>
      </c>
      <c r="I107" s="139"/>
    </row>
    <row r="108" spans="1:9" x14ac:dyDescent="0.35">
      <c r="A108" s="334" t="str">
        <f>IF(ISBLANK(NEW!H173),"",NEW!H173)</f>
        <v/>
      </c>
      <c r="B108" s="335"/>
      <c r="C108" s="137" t="str">
        <f>IF(ISBLANK(NEW!I173),"",NEW!I173)</f>
        <v/>
      </c>
      <c r="D108" s="137" t="str">
        <f>IF(ISBLANK(NEW!J173),"",NEW!J173)</f>
        <v/>
      </c>
      <c r="E108" s="137" t="str">
        <f>IF(ISBLANK(NEW!K173),"",NEW!K173)</f>
        <v/>
      </c>
      <c r="F108" s="138" t="str">
        <f>IF(NEW!$BH173=LOADER!$I$127,"YES","NO")</f>
        <v>NO</v>
      </c>
      <c r="G108" s="169" t="str">
        <f>IF(NEW!BH173=LOADER!$I$127,LOADER!$H$127,IF(NEW!BH173=LOADER!$I$128,LOADER!$H$128,IF(NEW!BH173=LOADER!$I$129,LOADER!$H$129,IF(NEW!BH173=LOADER!$I$130,LOADER!$H$130,IF(NEW!BH173=LOADER!$I$131,LOADER!$H$131,IF(NEW!BH173=LOADER!$I$132,LOADER!$H$132,IF(NEW!BH174=LOADER!$I$133,LOADER!$H$133,IF(NEW!BH173=LOADER!$I$134,LOADER!$H$134,IF(NEW!BH173=LOADER!$I$135,LOADER!$H$135,"0")))))))))</f>
        <v>0</v>
      </c>
      <c r="H108" s="138" t="str">
        <f>IF(ISBLANK(NEW!G173),"",NEW!G173)</f>
        <v/>
      </c>
      <c r="I108" s="139"/>
    </row>
    <row r="109" spans="1:9" x14ac:dyDescent="0.35">
      <c r="A109" s="334" t="str">
        <f>IF(ISBLANK(NEW!H174),"",NEW!H174)</f>
        <v/>
      </c>
      <c r="B109" s="335"/>
      <c r="C109" s="137" t="str">
        <f>IF(ISBLANK(NEW!I174),"",NEW!I174)</f>
        <v/>
      </c>
      <c r="D109" s="137" t="str">
        <f>IF(ISBLANK(NEW!J174),"",NEW!J174)</f>
        <v/>
      </c>
      <c r="E109" s="137" t="str">
        <f>IF(ISBLANK(NEW!K174),"",NEW!K174)</f>
        <v/>
      </c>
      <c r="F109" s="138" t="str">
        <f>IF(NEW!$BH174=LOADER!$I$127,"YES","NO")</f>
        <v>NO</v>
      </c>
      <c r="G109" s="169" t="str">
        <f>IF(NEW!BH174=LOADER!$I$127,LOADER!$H$127,IF(NEW!BH174=LOADER!$I$128,LOADER!$H$128,IF(NEW!BH174=LOADER!$I$129,LOADER!$H$129,IF(NEW!BH174=LOADER!$I$130,LOADER!$H$130,IF(NEW!BH174=LOADER!$I$131,LOADER!$H$131,IF(NEW!BH174=LOADER!$I$132,LOADER!$H$132,IF(NEW!BH175=LOADER!$I$133,LOADER!$H$133,IF(NEW!BH174=LOADER!$I$134,LOADER!$H$134,IF(NEW!BH174=LOADER!$I$135,LOADER!$H$135,"0")))))))))</f>
        <v>0</v>
      </c>
      <c r="H109" s="138" t="str">
        <f>IF(ISBLANK(NEW!G174),"",NEW!G174)</f>
        <v/>
      </c>
      <c r="I109" s="139"/>
    </row>
    <row r="110" spans="1:9" x14ac:dyDescent="0.35">
      <c r="A110" s="334" t="str">
        <f>IF(ISBLANK(NEW!H175),"",NEW!H175)</f>
        <v/>
      </c>
      <c r="B110" s="335"/>
      <c r="C110" s="137" t="str">
        <f>IF(ISBLANK(NEW!I175),"",NEW!I175)</f>
        <v/>
      </c>
      <c r="D110" s="137" t="str">
        <f>IF(ISBLANK(NEW!J175),"",NEW!J175)</f>
        <v/>
      </c>
      <c r="E110" s="137" t="str">
        <f>IF(ISBLANK(NEW!K175),"",NEW!K175)</f>
        <v/>
      </c>
      <c r="F110" s="138" t="str">
        <f>IF(NEW!$BH175=LOADER!$I$127,"YES","NO")</f>
        <v>NO</v>
      </c>
      <c r="G110" s="169" t="str">
        <f>IF(NEW!BH175=LOADER!$I$127,LOADER!$H$127,IF(NEW!BH175=LOADER!$I$128,LOADER!$H$128,IF(NEW!BH175=LOADER!$I$129,LOADER!$H$129,IF(NEW!BH175=LOADER!$I$130,LOADER!$H$130,IF(NEW!BH175=LOADER!$I$131,LOADER!$H$131,IF(NEW!BH175=LOADER!$I$132,LOADER!$H$132,IF(NEW!BH176=LOADER!$I$133,LOADER!$H$133,IF(NEW!BH175=LOADER!$I$134,LOADER!$H$134,IF(NEW!BH175=LOADER!$I$135,LOADER!$H$135,"0")))))))))</f>
        <v>0</v>
      </c>
      <c r="H110" s="138" t="str">
        <f>IF(ISBLANK(NEW!G175),"",NEW!G175)</f>
        <v/>
      </c>
      <c r="I110" s="139"/>
    </row>
    <row r="111" spans="1:9" x14ac:dyDescent="0.35">
      <c r="A111" s="334" t="str">
        <f>IF(ISBLANK(NEW!H176),"",NEW!H176)</f>
        <v/>
      </c>
      <c r="B111" s="335"/>
      <c r="C111" s="137" t="str">
        <f>IF(ISBLANK(NEW!I176),"",NEW!I176)</f>
        <v/>
      </c>
      <c r="D111" s="137" t="str">
        <f>IF(ISBLANK(NEW!J176),"",NEW!J176)</f>
        <v/>
      </c>
      <c r="E111" s="137" t="str">
        <f>IF(ISBLANK(NEW!K176),"",NEW!K176)</f>
        <v/>
      </c>
      <c r="F111" s="138" t="str">
        <f>IF(NEW!$BH176=LOADER!$I$127,"YES","NO")</f>
        <v>NO</v>
      </c>
      <c r="G111" s="169" t="str">
        <f>IF(NEW!BH176=LOADER!$I$127,LOADER!$H$127,IF(NEW!BH176=LOADER!$I$128,LOADER!$H$128,IF(NEW!BH176=LOADER!$I$129,LOADER!$H$129,IF(NEW!BH176=LOADER!$I$130,LOADER!$H$130,IF(NEW!BH176=LOADER!$I$131,LOADER!$H$131,IF(NEW!BH176=LOADER!$I$132,LOADER!$H$132,IF(NEW!BH177=LOADER!$I$133,LOADER!$H$133,IF(NEW!BH176=LOADER!$I$134,LOADER!$H$134,IF(NEW!BH176=LOADER!$I$135,LOADER!$H$135,"0")))))))))</f>
        <v>0</v>
      </c>
      <c r="H111" s="138" t="str">
        <f>IF(ISBLANK(NEW!G176),"",NEW!G176)</f>
        <v/>
      </c>
      <c r="I111" s="139"/>
    </row>
    <row r="112" spans="1:9" x14ac:dyDescent="0.35">
      <c r="A112" s="334" t="str">
        <f>IF(ISBLANK(NEW!H177),"",NEW!H177)</f>
        <v/>
      </c>
      <c r="B112" s="335"/>
      <c r="C112" s="137" t="str">
        <f>IF(ISBLANK(NEW!I177),"",NEW!I177)</f>
        <v/>
      </c>
      <c r="D112" s="137" t="str">
        <f>IF(ISBLANK(NEW!J177),"",NEW!J177)</f>
        <v/>
      </c>
      <c r="E112" s="137" t="str">
        <f>IF(ISBLANK(NEW!K177),"",NEW!K177)</f>
        <v/>
      </c>
      <c r="F112" s="138" t="str">
        <f>IF(NEW!$BH177=LOADER!$I$127,"YES","NO")</f>
        <v>NO</v>
      </c>
      <c r="G112" s="169" t="str">
        <f>IF(NEW!BH177=LOADER!$I$127,LOADER!$H$127,IF(NEW!BH177=LOADER!$I$128,LOADER!$H$128,IF(NEW!BH177=LOADER!$I$129,LOADER!$H$129,IF(NEW!BH177=LOADER!$I$130,LOADER!$H$130,IF(NEW!BH177=LOADER!$I$131,LOADER!$H$131,IF(NEW!BH177=LOADER!$I$132,LOADER!$H$132,IF(NEW!BH178=LOADER!$I$133,LOADER!$H$133,IF(NEW!BH177=LOADER!$I$134,LOADER!$H$134,IF(NEW!BH177=LOADER!$I$135,LOADER!$H$135,"0")))))))))</f>
        <v>0</v>
      </c>
      <c r="H112" s="138" t="str">
        <f>IF(ISBLANK(NEW!G177),"",NEW!G177)</f>
        <v/>
      </c>
      <c r="I112" s="139"/>
    </row>
    <row r="113" spans="1:9" x14ac:dyDescent="0.35">
      <c r="A113" s="334" t="str">
        <f>IF(ISBLANK(NEW!H178),"",NEW!H178)</f>
        <v/>
      </c>
      <c r="B113" s="335"/>
      <c r="C113" s="137" t="str">
        <f>IF(ISBLANK(NEW!I178),"",NEW!I178)</f>
        <v/>
      </c>
      <c r="D113" s="137" t="str">
        <f>IF(ISBLANK(NEW!J178),"",NEW!J178)</f>
        <v/>
      </c>
      <c r="E113" s="137" t="str">
        <f>IF(ISBLANK(NEW!K178),"",NEW!K178)</f>
        <v/>
      </c>
      <c r="F113" s="138" t="str">
        <f>IF(NEW!$BH178=LOADER!$I$127,"YES","NO")</f>
        <v>NO</v>
      </c>
      <c r="G113" s="169" t="str">
        <f>IF(NEW!BH178=LOADER!$I$127,LOADER!$H$127,IF(NEW!BH178=LOADER!$I$128,LOADER!$H$128,IF(NEW!BH178=LOADER!$I$129,LOADER!$H$129,IF(NEW!BH178=LOADER!$I$130,LOADER!$H$130,IF(NEW!BH178=LOADER!$I$131,LOADER!$H$131,IF(NEW!BH178=LOADER!$I$132,LOADER!$H$132,IF(NEW!BH179=LOADER!$I$133,LOADER!$H$133,IF(NEW!BH178=LOADER!$I$134,LOADER!$H$134,IF(NEW!BH178=LOADER!$I$135,LOADER!$H$135,"0")))))))))</f>
        <v>0</v>
      </c>
      <c r="H113" s="138" t="str">
        <f>IF(ISBLANK(NEW!G178),"",NEW!G178)</f>
        <v/>
      </c>
      <c r="I113" s="139"/>
    </row>
    <row r="114" spans="1:9" x14ac:dyDescent="0.35">
      <c r="A114" s="334" t="str">
        <f>IF(ISBLANK(NEW!H179),"",NEW!H179)</f>
        <v/>
      </c>
      <c r="B114" s="335"/>
      <c r="C114" s="137" t="str">
        <f>IF(ISBLANK(NEW!I179),"",NEW!I179)</f>
        <v/>
      </c>
      <c r="D114" s="137" t="str">
        <f>IF(ISBLANK(NEW!J179),"",NEW!J179)</f>
        <v/>
      </c>
      <c r="E114" s="137" t="str">
        <f>IF(ISBLANK(NEW!K179),"",NEW!K179)</f>
        <v/>
      </c>
      <c r="F114" s="138" t="str">
        <f>IF(NEW!$BH179=LOADER!$I$127,"YES","NO")</f>
        <v>NO</v>
      </c>
      <c r="G114" s="169" t="str">
        <f>IF(NEW!BH179=LOADER!$I$127,LOADER!$H$127,IF(NEW!BH179=LOADER!$I$128,LOADER!$H$128,IF(NEW!BH179=LOADER!$I$129,LOADER!$H$129,IF(NEW!BH179=LOADER!$I$130,LOADER!$H$130,IF(NEW!BH179=LOADER!$I$131,LOADER!$H$131,IF(NEW!BH179=LOADER!$I$132,LOADER!$H$132,IF(NEW!BH180=LOADER!$I$133,LOADER!$H$133,IF(NEW!BH179=LOADER!$I$134,LOADER!$H$134,IF(NEW!BH179=LOADER!$I$135,LOADER!$H$135,"0")))))))))</f>
        <v>0</v>
      </c>
      <c r="H114" s="138" t="str">
        <f>IF(ISBLANK(NEW!G179),"",NEW!G179)</f>
        <v/>
      </c>
      <c r="I114" s="139"/>
    </row>
    <row r="115" spans="1:9" x14ac:dyDescent="0.35">
      <c r="A115" s="334" t="str">
        <f>IF(ISBLANK(NEW!H180),"",NEW!H180)</f>
        <v/>
      </c>
      <c r="B115" s="335"/>
      <c r="C115" s="137" t="str">
        <f>IF(ISBLANK(NEW!I180),"",NEW!I180)</f>
        <v/>
      </c>
      <c r="D115" s="137" t="str">
        <f>IF(ISBLANK(NEW!J180),"",NEW!J180)</f>
        <v/>
      </c>
      <c r="E115" s="137" t="str">
        <f>IF(ISBLANK(NEW!K180),"",NEW!K180)</f>
        <v/>
      </c>
      <c r="F115" s="138" t="str">
        <f>IF(NEW!$BH180=LOADER!$I$127,"YES","NO")</f>
        <v>NO</v>
      </c>
      <c r="G115" s="169" t="str">
        <f>IF(NEW!BH180=LOADER!$I$127,LOADER!$H$127,IF(NEW!BH180=LOADER!$I$128,LOADER!$H$128,IF(NEW!BH180=LOADER!$I$129,LOADER!$H$129,IF(NEW!BH180=LOADER!$I$130,LOADER!$H$130,IF(NEW!BH180=LOADER!$I$131,LOADER!$H$131,IF(NEW!BH180=LOADER!$I$132,LOADER!$H$132,IF(NEW!BH181=LOADER!$I$133,LOADER!$H$133,IF(NEW!BH180=LOADER!$I$134,LOADER!$H$134,IF(NEW!BH180=LOADER!$I$135,LOADER!$H$135,"0")))))))))</f>
        <v>0</v>
      </c>
      <c r="H115" s="138" t="str">
        <f>IF(ISBLANK(NEW!G180),"",NEW!G180)</f>
        <v/>
      </c>
      <c r="I115" s="139"/>
    </row>
    <row r="116" spans="1:9" x14ac:dyDescent="0.35">
      <c r="A116" s="334" t="str">
        <f>IF(ISBLANK(NEW!H181),"",NEW!H181)</f>
        <v/>
      </c>
      <c r="B116" s="335"/>
      <c r="C116" s="137" t="str">
        <f>IF(ISBLANK(NEW!I181),"",NEW!I181)</f>
        <v/>
      </c>
      <c r="D116" s="137" t="str">
        <f>IF(ISBLANK(NEW!J181),"",NEW!J181)</f>
        <v/>
      </c>
      <c r="E116" s="137" t="str">
        <f>IF(ISBLANK(NEW!K181),"",NEW!K181)</f>
        <v/>
      </c>
      <c r="F116" s="138" t="str">
        <f>IF(NEW!$BH181=LOADER!$I$127,"YES","NO")</f>
        <v>NO</v>
      </c>
      <c r="G116" s="169" t="str">
        <f>IF(NEW!BH181=LOADER!$I$127,LOADER!$H$127,IF(NEW!BH181=LOADER!$I$128,LOADER!$H$128,IF(NEW!BH181=LOADER!$I$129,LOADER!$H$129,IF(NEW!BH181=LOADER!$I$130,LOADER!$H$130,IF(NEW!BH181=LOADER!$I$131,LOADER!$H$131,IF(NEW!BH181=LOADER!$I$132,LOADER!$H$132,IF(NEW!BH182=LOADER!$I$133,LOADER!$H$133,IF(NEW!BH181=LOADER!$I$134,LOADER!$H$134,IF(NEW!BH181=LOADER!$I$135,LOADER!$H$135,"0")))))))))</f>
        <v>0</v>
      </c>
      <c r="H116" s="138" t="str">
        <f>IF(ISBLANK(NEW!G181),"",NEW!G181)</f>
        <v/>
      </c>
      <c r="I116" s="139"/>
    </row>
    <row r="117" spans="1:9" x14ac:dyDescent="0.35">
      <c r="A117" s="334" t="str">
        <f>IF(ISBLANK(NEW!H182),"",NEW!H182)</f>
        <v/>
      </c>
      <c r="B117" s="335"/>
      <c r="C117" s="137" t="str">
        <f>IF(ISBLANK(NEW!I182),"",NEW!I182)</f>
        <v/>
      </c>
      <c r="D117" s="137" t="str">
        <f>IF(ISBLANK(NEW!J182),"",NEW!J182)</f>
        <v/>
      </c>
      <c r="E117" s="137" t="str">
        <f>IF(ISBLANK(NEW!K182),"",NEW!K182)</f>
        <v/>
      </c>
      <c r="F117" s="138" t="str">
        <f>IF(NEW!$BH182=LOADER!$I$127,"YES","NO")</f>
        <v>NO</v>
      </c>
      <c r="G117" s="169" t="str">
        <f>IF(NEW!BH182=LOADER!$I$127,LOADER!$H$127,IF(NEW!BH182=LOADER!$I$128,LOADER!$H$128,IF(NEW!BH182=LOADER!$I$129,LOADER!$H$129,IF(NEW!BH182=LOADER!$I$130,LOADER!$H$130,IF(NEW!BH182=LOADER!$I$131,LOADER!$H$131,IF(NEW!BH182=LOADER!$I$132,LOADER!$H$132,IF(NEW!BH183=LOADER!$I$133,LOADER!$H$133,IF(NEW!BH182=LOADER!$I$134,LOADER!$H$134,IF(NEW!BH182=LOADER!$I$135,LOADER!$H$135,"0")))))))))</f>
        <v>0</v>
      </c>
      <c r="H117" s="138" t="str">
        <f>IF(ISBLANK(NEW!G182),"",NEW!G182)</f>
        <v/>
      </c>
      <c r="I117" s="139"/>
    </row>
    <row r="118" spans="1:9" x14ac:dyDescent="0.35">
      <c r="A118" s="334" t="str">
        <f>IF(ISBLANK(NEW!H183),"",NEW!H183)</f>
        <v/>
      </c>
      <c r="B118" s="335"/>
      <c r="C118" s="137" t="str">
        <f>IF(ISBLANK(NEW!I183),"",NEW!I183)</f>
        <v/>
      </c>
      <c r="D118" s="137" t="str">
        <f>IF(ISBLANK(NEW!J183),"",NEW!J183)</f>
        <v/>
      </c>
      <c r="E118" s="137" t="str">
        <f>IF(ISBLANK(NEW!K183),"",NEW!K183)</f>
        <v/>
      </c>
      <c r="F118" s="138" t="str">
        <f>IF(NEW!$BH183=LOADER!$I$127,"YES","NO")</f>
        <v>NO</v>
      </c>
      <c r="G118" s="169" t="str">
        <f>IF(NEW!BH183=LOADER!$I$127,LOADER!$H$127,IF(NEW!BH183=LOADER!$I$128,LOADER!$H$128,IF(NEW!BH183=LOADER!$I$129,LOADER!$H$129,IF(NEW!BH183=LOADER!$I$130,LOADER!$H$130,IF(NEW!BH183=LOADER!$I$131,LOADER!$H$131,IF(NEW!BH183=LOADER!$I$132,LOADER!$H$132,IF(NEW!BH184=LOADER!$I$133,LOADER!$H$133,IF(NEW!BH183=LOADER!$I$134,LOADER!$H$134,IF(NEW!BH183=LOADER!$I$135,LOADER!$H$135,"0")))))))))</f>
        <v>0</v>
      </c>
      <c r="H118" s="138" t="str">
        <f>IF(ISBLANK(NEW!G183),"",NEW!G183)</f>
        <v/>
      </c>
      <c r="I118" s="139"/>
    </row>
    <row r="119" spans="1:9" x14ac:dyDescent="0.35">
      <c r="A119" s="334" t="str">
        <f>IF(ISBLANK(NEW!H184),"",NEW!H184)</f>
        <v/>
      </c>
      <c r="B119" s="335"/>
      <c r="C119" s="137" t="str">
        <f>IF(ISBLANK(NEW!I184),"",NEW!I184)</f>
        <v/>
      </c>
      <c r="D119" s="137" t="str">
        <f>IF(ISBLANK(NEW!J184),"",NEW!J184)</f>
        <v/>
      </c>
      <c r="E119" s="137" t="str">
        <f>IF(ISBLANK(NEW!K184),"",NEW!K184)</f>
        <v/>
      </c>
      <c r="F119" s="138" t="str">
        <f>IF(NEW!$BH184=LOADER!$I$127,"YES","NO")</f>
        <v>NO</v>
      </c>
      <c r="G119" s="169" t="str">
        <f>IF(NEW!BH184=LOADER!$I$127,LOADER!$H$127,IF(NEW!BH184=LOADER!$I$128,LOADER!$H$128,IF(NEW!BH184=LOADER!$I$129,LOADER!$H$129,IF(NEW!BH184=LOADER!$I$130,LOADER!$H$130,IF(NEW!BH184=LOADER!$I$131,LOADER!$H$131,IF(NEW!BH184=LOADER!$I$132,LOADER!$H$132,IF(NEW!BH185=LOADER!$I$133,LOADER!$H$133,IF(NEW!BH184=LOADER!$I$134,LOADER!$H$134,IF(NEW!BH184=LOADER!$I$135,LOADER!$H$135,"0")))))))))</f>
        <v>0</v>
      </c>
      <c r="H119" s="138" t="str">
        <f>IF(ISBLANK(NEW!G184),"",NEW!G184)</f>
        <v/>
      </c>
      <c r="I119" s="139"/>
    </row>
    <row r="120" spans="1:9" x14ac:dyDescent="0.35">
      <c r="A120" s="334" t="str">
        <f>IF(ISBLANK(NEW!H185),"",NEW!H185)</f>
        <v/>
      </c>
      <c r="B120" s="335"/>
      <c r="C120" s="137" t="str">
        <f>IF(ISBLANK(NEW!I185),"",NEW!I185)</f>
        <v/>
      </c>
      <c r="D120" s="137" t="str">
        <f>IF(ISBLANK(NEW!J185),"",NEW!J185)</f>
        <v/>
      </c>
      <c r="E120" s="137" t="str">
        <f>IF(ISBLANK(NEW!K185),"",NEW!K185)</f>
        <v/>
      </c>
      <c r="F120" s="138" t="str">
        <f>IF(NEW!$BH185=LOADER!$I$127,"YES","NO")</f>
        <v>NO</v>
      </c>
      <c r="G120" s="169" t="str">
        <f>IF(NEW!BH185=LOADER!$I$127,LOADER!$H$127,IF(NEW!BH185=LOADER!$I$128,LOADER!$H$128,IF(NEW!BH185=LOADER!$I$129,LOADER!$H$129,IF(NEW!BH185=LOADER!$I$130,LOADER!$H$130,IF(NEW!BH185=LOADER!$I$131,LOADER!$H$131,IF(NEW!BH185=LOADER!$I$132,LOADER!$H$132,IF(NEW!BH186=LOADER!$I$133,LOADER!$H$133,IF(NEW!BH185=LOADER!$I$134,LOADER!$H$134,IF(NEW!BH185=LOADER!$I$135,LOADER!$H$135,"0")))))))))</f>
        <v>0</v>
      </c>
      <c r="H120" s="138" t="str">
        <f>IF(ISBLANK(NEW!G185),"",NEW!G185)</f>
        <v/>
      </c>
      <c r="I120" s="139"/>
    </row>
    <row r="121" spans="1:9" x14ac:dyDescent="0.35">
      <c r="A121" s="334" t="str">
        <f>IF(ISBLANK(NEW!H186),"",NEW!H186)</f>
        <v/>
      </c>
      <c r="B121" s="335"/>
      <c r="C121" s="137" t="str">
        <f>IF(ISBLANK(NEW!I186),"",NEW!I186)</f>
        <v/>
      </c>
      <c r="D121" s="137" t="str">
        <f>IF(ISBLANK(NEW!J186),"",NEW!J186)</f>
        <v/>
      </c>
      <c r="E121" s="137" t="str">
        <f>IF(ISBLANK(NEW!K186),"",NEW!K186)</f>
        <v/>
      </c>
      <c r="F121" s="138" t="str">
        <f>IF(NEW!$BH186=LOADER!$I$127,"YES","NO")</f>
        <v>NO</v>
      </c>
      <c r="G121" s="169" t="str">
        <f>IF(NEW!BH186=LOADER!$I$127,LOADER!$H$127,IF(NEW!BH186=LOADER!$I$128,LOADER!$H$128,IF(NEW!BH186=LOADER!$I$129,LOADER!$H$129,IF(NEW!BH186=LOADER!$I$130,LOADER!$H$130,IF(NEW!BH186=LOADER!$I$131,LOADER!$H$131,IF(NEW!BH186=LOADER!$I$132,LOADER!$H$132,IF(NEW!BH187=LOADER!$I$133,LOADER!$H$133,IF(NEW!BH186=LOADER!$I$134,LOADER!$H$134,IF(NEW!BH186=LOADER!$I$135,LOADER!$H$135,"0")))))))))</f>
        <v>0</v>
      </c>
      <c r="H121" s="138" t="str">
        <f>IF(ISBLANK(NEW!G186),"",NEW!G186)</f>
        <v/>
      </c>
      <c r="I121" s="139"/>
    </row>
    <row r="122" spans="1:9" x14ac:dyDescent="0.35">
      <c r="A122" s="334" t="str">
        <f>IF(ISBLANK(NEW!H187),"",NEW!H187)</f>
        <v/>
      </c>
      <c r="B122" s="335"/>
      <c r="C122" s="137" t="str">
        <f>IF(ISBLANK(NEW!I187),"",NEW!I187)</f>
        <v/>
      </c>
      <c r="D122" s="137" t="str">
        <f>IF(ISBLANK(NEW!J187),"",NEW!J187)</f>
        <v/>
      </c>
      <c r="E122" s="137" t="str">
        <f>IF(ISBLANK(NEW!K187),"",NEW!K187)</f>
        <v/>
      </c>
      <c r="F122" s="138" t="str">
        <f>IF(NEW!$BH187=LOADER!$I$127,"YES","NO")</f>
        <v>NO</v>
      </c>
      <c r="G122" s="169" t="str">
        <f>IF(NEW!BH187=LOADER!$I$127,LOADER!$H$127,IF(NEW!BH187=LOADER!$I$128,LOADER!$H$128,IF(NEW!BH187=LOADER!$I$129,LOADER!$H$129,IF(NEW!BH187=LOADER!$I$130,LOADER!$H$130,IF(NEW!BH187=LOADER!$I$131,LOADER!$H$131,IF(NEW!BH187=LOADER!$I$132,LOADER!$H$132,IF(NEW!BH188=LOADER!$I$133,LOADER!$H$133,IF(NEW!BH187=LOADER!$I$134,LOADER!$H$134,IF(NEW!BH187=LOADER!$I$135,LOADER!$H$135,"0")))))))))</f>
        <v>0</v>
      </c>
      <c r="H122" s="138" t="str">
        <f>IF(ISBLANK(NEW!G187),"",NEW!G187)</f>
        <v/>
      </c>
      <c r="I122" s="139"/>
    </row>
    <row r="123" spans="1:9" x14ac:dyDescent="0.35">
      <c r="A123" s="334" t="str">
        <f>IF(ISBLANK(NEW!H188),"",NEW!H188)</f>
        <v/>
      </c>
      <c r="B123" s="335"/>
      <c r="C123" s="137" t="str">
        <f>IF(ISBLANK(NEW!I188),"",NEW!I188)</f>
        <v/>
      </c>
      <c r="D123" s="137" t="str">
        <f>IF(ISBLANK(NEW!J188),"",NEW!J188)</f>
        <v/>
      </c>
      <c r="E123" s="137" t="str">
        <f>IF(ISBLANK(NEW!K188),"",NEW!K188)</f>
        <v/>
      </c>
      <c r="F123" s="138" t="str">
        <f>IF(NEW!$BH188=LOADER!$I$127,"YES","NO")</f>
        <v>NO</v>
      </c>
      <c r="G123" s="169" t="str">
        <f>IF(NEW!BH188=LOADER!$I$127,LOADER!$H$127,IF(NEW!BH188=LOADER!$I$128,LOADER!$H$128,IF(NEW!BH188=LOADER!$I$129,LOADER!$H$129,IF(NEW!BH188=LOADER!$I$130,LOADER!$H$130,IF(NEW!BH188=LOADER!$I$131,LOADER!$H$131,IF(NEW!BH188=LOADER!$I$132,LOADER!$H$132,IF(NEW!BH189=LOADER!$I$133,LOADER!$H$133,IF(NEW!BH188=LOADER!$I$134,LOADER!$H$134,IF(NEW!BH188=LOADER!$I$135,LOADER!$H$135,"0")))))))))</f>
        <v>0</v>
      </c>
      <c r="H123" s="138" t="str">
        <f>IF(ISBLANK(NEW!G188),"",NEW!G188)</f>
        <v/>
      </c>
      <c r="I123" s="139"/>
    </row>
    <row r="124" spans="1:9" x14ac:dyDescent="0.35">
      <c r="A124" s="334" t="str">
        <f>IF(ISBLANK(NEW!H189),"",NEW!H189)</f>
        <v/>
      </c>
      <c r="B124" s="335"/>
      <c r="C124" s="137" t="str">
        <f>IF(ISBLANK(NEW!I189),"",NEW!I189)</f>
        <v/>
      </c>
      <c r="D124" s="137" t="str">
        <f>IF(ISBLANK(NEW!J189),"",NEW!J189)</f>
        <v/>
      </c>
      <c r="E124" s="137" t="str">
        <f>IF(ISBLANK(NEW!K189),"",NEW!K189)</f>
        <v/>
      </c>
      <c r="F124" s="138" t="str">
        <f>IF(NEW!$BH189=LOADER!$I$127,"YES","NO")</f>
        <v>NO</v>
      </c>
      <c r="G124" s="169" t="str">
        <f>IF(NEW!BH189=LOADER!$I$127,LOADER!$H$127,IF(NEW!BH189=LOADER!$I$128,LOADER!$H$128,IF(NEW!BH189=LOADER!$I$129,LOADER!$H$129,IF(NEW!BH189=LOADER!$I$130,LOADER!$H$130,IF(NEW!BH189=LOADER!$I$131,LOADER!$H$131,IF(NEW!BH189=LOADER!$I$132,LOADER!$H$132,IF(NEW!BH190=LOADER!$I$133,LOADER!$H$133,IF(NEW!BH189=LOADER!$I$134,LOADER!$H$134,IF(NEW!BH189=LOADER!$I$135,LOADER!$H$135,"0")))))))))</f>
        <v>0</v>
      </c>
      <c r="H124" s="138" t="str">
        <f>IF(ISBLANK(NEW!G189),"",NEW!G189)</f>
        <v/>
      </c>
      <c r="I124" s="139"/>
    </row>
    <row r="125" spans="1:9" x14ac:dyDescent="0.35">
      <c r="A125" s="334" t="str">
        <f>IF(ISBLANK(NEW!H190),"",NEW!H190)</f>
        <v/>
      </c>
      <c r="B125" s="335"/>
      <c r="C125" s="137" t="str">
        <f>IF(ISBLANK(NEW!I190),"",NEW!I190)</f>
        <v/>
      </c>
      <c r="D125" s="137" t="str">
        <f>IF(ISBLANK(NEW!J190),"",NEW!J190)</f>
        <v/>
      </c>
      <c r="E125" s="137" t="str">
        <f>IF(ISBLANK(NEW!K190),"",NEW!K190)</f>
        <v/>
      </c>
      <c r="F125" s="138" t="str">
        <f>IF(NEW!$BH190=LOADER!$I$127,"YES","NO")</f>
        <v>NO</v>
      </c>
      <c r="G125" s="169" t="str">
        <f>IF(NEW!BH190=LOADER!$I$127,LOADER!$H$127,IF(NEW!BH190=LOADER!$I$128,LOADER!$H$128,IF(NEW!BH190=LOADER!$I$129,LOADER!$H$129,IF(NEW!BH190=LOADER!$I$130,LOADER!$H$130,IF(NEW!BH190=LOADER!$I$131,LOADER!$H$131,IF(NEW!BH190=LOADER!$I$132,LOADER!$H$132,IF(NEW!BH191=LOADER!$I$133,LOADER!$H$133,IF(NEW!BH190=LOADER!$I$134,LOADER!$H$134,IF(NEW!BH190=LOADER!$I$135,LOADER!$H$135,"0")))))))))</f>
        <v>0</v>
      </c>
      <c r="H125" s="138" t="str">
        <f>IF(ISBLANK(NEW!G190),"",NEW!G190)</f>
        <v/>
      </c>
      <c r="I125" s="139"/>
    </row>
    <row r="126" spans="1:9" x14ac:dyDescent="0.35">
      <c r="A126" s="334" t="str">
        <f>IF(ISBLANK(NEW!H191),"",NEW!H191)</f>
        <v/>
      </c>
      <c r="B126" s="335"/>
      <c r="C126" s="137" t="str">
        <f>IF(ISBLANK(NEW!I191),"",NEW!I191)</f>
        <v/>
      </c>
      <c r="D126" s="137" t="str">
        <f>IF(ISBLANK(NEW!J191),"",NEW!J191)</f>
        <v/>
      </c>
      <c r="E126" s="137" t="str">
        <f>IF(ISBLANK(NEW!K191),"",NEW!K191)</f>
        <v/>
      </c>
      <c r="F126" s="138" t="str">
        <f>IF(NEW!$BH191=LOADER!$I$127,"YES","NO")</f>
        <v>NO</v>
      </c>
      <c r="G126" s="169" t="str">
        <f>IF(NEW!BH191=LOADER!$I$127,LOADER!$H$127,IF(NEW!BH191=LOADER!$I$128,LOADER!$H$128,IF(NEW!BH191=LOADER!$I$129,LOADER!$H$129,IF(NEW!BH191=LOADER!$I$130,LOADER!$H$130,IF(NEW!BH191=LOADER!$I$131,LOADER!$H$131,IF(NEW!BH191=LOADER!$I$132,LOADER!$H$132,IF(NEW!BH192=LOADER!$I$133,LOADER!$H$133,IF(NEW!BH191=LOADER!$I$134,LOADER!$H$134,IF(NEW!BH191=LOADER!$I$135,LOADER!$H$135,"0")))))))))</f>
        <v>0</v>
      </c>
      <c r="H126" s="138" t="str">
        <f>IF(ISBLANK(NEW!G191),"",NEW!G191)</f>
        <v/>
      </c>
      <c r="I126" s="139"/>
    </row>
    <row r="127" spans="1:9" x14ac:dyDescent="0.35">
      <c r="A127" s="334" t="str">
        <f>IF(ISBLANK(NEW!H192),"",NEW!H192)</f>
        <v/>
      </c>
      <c r="B127" s="335"/>
      <c r="C127" s="137" t="str">
        <f>IF(ISBLANK(NEW!I192),"",NEW!I192)</f>
        <v/>
      </c>
      <c r="D127" s="137" t="str">
        <f>IF(ISBLANK(NEW!J192),"",NEW!J192)</f>
        <v/>
      </c>
      <c r="E127" s="137" t="str">
        <f>IF(ISBLANK(NEW!K192),"",NEW!K192)</f>
        <v/>
      </c>
      <c r="F127" s="138" t="str">
        <f>IF(NEW!$BH192=LOADER!$I$127,"YES","NO")</f>
        <v>NO</v>
      </c>
      <c r="G127" s="169" t="str">
        <f>IF(NEW!BH192=LOADER!$I$127,LOADER!$H$127,IF(NEW!BH192=LOADER!$I$128,LOADER!$H$128,IF(NEW!BH192=LOADER!$I$129,LOADER!$H$129,IF(NEW!BH192=LOADER!$I$130,LOADER!$H$130,IF(NEW!BH192=LOADER!$I$131,LOADER!$H$131,IF(NEW!BH192=LOADER!$I$132,LOADER!$H$132,IF(NEW!BH193=LOADER!$I$133,LOADER!$H$133,IF(NEW!BH192=LOADER!$I$134,LOADER!$H$134,IF(NEW!BH192=LOADER!$I$135,LOADER!$H$135,"0")))))))))</f>
        <v>0</v>
      </c>
      <c r="H127" s="138" t="str">
        <f>IF(ISBLANK(NEW!G192),"",NEW!G192)</f>
        <v/>
      </c>
      <c r="I127" s="139"/>
    </row>
    <row r="128" spans="1:9" x14ac:dyDescent="0.35">
      <c r="A128" s="334" t="str">
        <f>IF(ISBLANK(NEW!H193),"",NEW!H193)</f>
        <v/>
      </c>
      <c r="B128" s="335"/>
      <c r="C128" s="137" t="str">
        <f>IF(ISBLANK(NEW!I193),"",NEW!I193)</f>
        <v/>
      </c>
      <c r="D128" s="137" t="str">
        <f>IF(ISBLANK(NEW!J193),"",NEW!J193)</f>
        <v/>
      </c>
      <c r="E128" s="137" t="str">
        <f>IF(ISBLANK(NEW!K193),"",NEW!K193)</f>
        <v/>
      </c>
      <c r="F128" s="138" t="str">
        <f>IF(NEW!$BH193=LOADER!$I$127,"YES","NO")</f>
        <v>NO</v>
      </c>
      <c r="G128" s="169" t="str">
        <f>IF(NEW!BH193=LOADER!$I$127,LOADER!$H$127,IF(NEW!BH193=LOADER!$I$128,LOADER!$H$128,IF(NEW!BH193=LOADER!$I$129,LOADER!$H$129,IF(NEW!BH193=LOADER!$I$130,LOADER!$H$130,IF(NEW!BH193=LOADER!$I$131,LOADER!$H$131,IF(NEW!BH193=LOADER!$I$132,LOADER!$H$132,IF(NEW!BH194=LOADER!$I$133,LOADER!$H$133,IF(NEW!BH193=LOADER!$I$134,LOADER!$H$134,IF(NEW!BH193=LOADER!$I$135,LOADER!$H$135,"0")))))))))</f>
        <v>0</v>
      </c>
      <c r="H128" s="138" t="str">
        <f>IF(ISBLANK(NEW!G193),"",NEW!G193)</f>
        <v/>
      </c>
      <c r="I128" s="139"/>
    </row>
    <row r="129" spans="1:9" x14ac:dyDescent="0.35">
      <c r="A129" s="334" t="str">
        <f>IF(ISBLANK(NEW!H194),"",NEW!H194)</f>
        <v/>
      </c>
      <c r="B129" s="335"/>
      <c r="C129" s="137" t="str">
        <f>IF(ISBLANK(NEW!I194),"",NEW!I194)</f>
        <v/>
      </c>
      <c r="D129" s="137" t="str">
        <f>IF(ISBLANK(NEW!J194),"",NEW!J194)</f>
        <v/>
      </c>
      <c r="E129" s="137" t="str">
        <f>IF(ISBLANK(NEW!K194),"",NEW!K194)</f>
        <v/>
      </c>
      <c r="F129" s="138" t="str">
        <f>IF(NEW!$BH194=LOADER!$I$127,"YES","NO")</f>
        <v>NO</v>
      </c>
      <c r="G129" s="169" t="str">
        <f>IF(NEW!BH194=LOADER!$I$127,LOADER!$H$127,IF(NEW!BH194=LOADER!$I$128,LOADER!$H$128,IF(NEW!BH194=LOADER!$I$129,LOADER!$H$129,IF(NEW!BH194=LOADER!$I$130,LOADER!$H$130,IF(NEW!BH194=LOADER!$I$131,LOADER!$H$131,IF(NEW!BH194=LOADER!$I$132,LOADER!$H$132,IF(NEW!BH195=LOADER!$I$133,LOADER!$H$133,IF(NEW!BH194=LOADER!$I$134,LOADER!$H$134,IF(NEW!BH194=LOADER!$I$135,LOADER!$H$135,"0")))))))))</f>
        <v>0</v>
      </c>
      <c r="H129" s="138" t="str">
        <f>IF(ISBLANK(NEW!G194),"",NEW!G194)</f>
        <v/>
      </c>
      <c r="I129" s="139"/>
    </row>
    <row r="130" spans="1:9" x14ac:dyDescent="0.35">
      <c r="A130" s="334" t="str">
        <f>IF(ISBLANK(NEW!H195),"",NEW!H195)</f>
        <v/>
      </c>
      <c r="B130" s="335"/>
      <c r="C130" s="137" t="str">
        <f>IF(ISBLANK(NEW!I195),"",NEW!I195)</f>
        <v/>
      </c>
      <c r="D130" s="137" t="str">
        <f>IF(ISBLANK(NEW!J195),"",NEW!J195)</f>
        <v/>
      </c>
      <c r="E130" s="137" t="str">
        <f>IF(ISBLANK(NEW!K195),"",NEW!K195)</f>
        <v/>
      </c>
      <c r="F130" s="138" t="str">
        <f>IF(NEW!$BH195=LOADER!$I$127,"YES","NO")</f>
        <v>NO</v>
      </c>
      <c r="G130" s="169" t="str">
        <f>IF(NEW!BH195=LOADER!$I$127,LOADER!$H$127,IF(NEW!BH195=LOADER!$I$128,LOADER!$H$128,IF(NEW!BH195=LOADER!$I$129,LOADER!$H$129,IF(NEW!BH195=LOADER!$I$130,LOADER!$H$130,IF(NEW!BH195=LOADER!$I$131,LOADER!$H$131,IF(NEW!BH195=LOADER!$I$132,LOADER!$H$132,IF(NEW!BH196=LOADER!$I$133,LOADER!$H$133,IF(NEW!BH195=LOADER!$I$134,LOADER!$H$134,IF(NEW!BH195=LOADER!$I$135,LOADER!$H$135,"0")))))))))</f>
        <v>0</v>
      </c>
      <c r="H130" s="138" t="str">
        <f>IF(ISBLANK(NEW!G195),"",NEW!G195)</f>
        <v/>
      </c>
      <c r="I130" s="139"/>
    </row>
    <row r="131" spans="1:9" x14ac:dyDescent="0.35">
      <c r="A131" s="334" t="str">
        <f>IF(ISBLANK(NEW!H196),"",NEW!H196)</f>
        <v/>
      </c>
      <c r="B131" s="335"/>
      <c r="C131" s="137" t="str">
        <f>IF(ISBLANK(NEW!I196),"",NEW!I196)</f>
        <v/>
      </c>
      <c r="D131" s="137" t="str">
        <f>IF(ISBLANK(NEW!J196),"",NEW!J196)</f>
        <v/>
      </c>
      <c r="E131" s="137" t="str">
        <f>IF(ISBLANK(NEW!K196),"",NEW!K196)</f>
        <v/>
      </c>
      <c r="F131" s="138" t="str">
        <f>IF(NEW!$BH196=LOADER!$I$127,"YES","NO")</f>
        <v>NO</v>
      </c>
      <c r="G131" s="169" t="str">
        <f>IF(NEW!BH196=LOADER!$I$127,LOADER!$H$127,IF(NEW!BH196=LOADER!$I$128,LOADER!$H$128,IF(NEW!BH196=LOADER!$I$129,LOADER!$H$129,IF(NEW!BH196=LOADER!$I$130,LOADER!$H$130,IF(NEW!BH196=LOADER!$I$131,LOADER!$H$131,IF(NEW!BH196=LOADER!$I$132,LOADER!$H$132,IF(NEW!BH197=LOADER!$I$133,LOADER!$H$133,IF(NEW!BH196=LOADER!$I$134,LOADER!$H$134,IF(NEW!BH196=LOADER!$I$135,LOADER!$H$135,"0")))))))))</f>
        <v>0</v>
      </c>
      <c r="H131" s="138" t="str">
        <f>IF(ISBLANK(NEW!G196),"",NEW!G196)</f>
        <v/>
      </c>
      <c r="I131" s="139"/>
    </row>
    <row r="132" spans="1:9" x14ac:dyDescent="0.35">
      <c r="A132" s="334" t="str">
        <f>IF(ISBLANK(NEW!H197),"",NEW!H197)</f>
        <v/>
      </c>
      <c r="B132" s="335"/>
      <c r="C132" s="137" t="str">
        <f>IF(ISBLANK(NEW!I197),"",NEW!I197)</f>
        <v/>
      </c>
      <c r="D132" s="137" t="str">
        <f>IF(ISBLANK(NEW!J197),"",NEW!J197)</f>
        <v/>
      </c>
      <c r="E132" s="137" t="str">
        <f>IF(ISBLANK(NEW!K197),"",NEW!K197)</f>
        <v/>
      </c>
      <c r="F132" s="138" t="str">
        <f>IF(NEW!$BH197=LOADER!$I$127,"YES","NO")</f>
        <v>NO</v>
      </c>
      <c r="G132" s="169" t="str">
        <f>IF(NEW!BH197=LOADER!$I$127,LOADER!$H$127,IF(NEW!BH197=LOADER!$I$128,LOADER!$H$128,IF(NEW!BH197=LOADER!$I$129,LOADER!$H$129,IF(NEW!BH197=LOADER!$I$130,LOADER!$H$130,IF(NEW!BH197=LOADER!$I$131,LOADER!$H$131,IF(NEW!BH197=LOADER!$I$132,LOADER!$H$132,IF(NEW!BH198=LOADER!$I$133,LOADER!$H$133,IF(NEW!BH197=LOADER!$I$134,LOADER!$H$134,IF(NEW!BH197=LOADER!$I$135,LOADER!$H$135,"0")))))))))</f>
        <v>0</v>
      </c>
      <c r="H132" s="138" t="str">
        <f>IF(ISBLANK(NEW!G197),"",NEW!G197)</f>
        <v/>
      </c>
      <c r="I132" s="139"/>
    </row>
    <row r="133" spans="1:9" x14ac:dyDescent="0.35">
      <c r="A133" s="334" t="str">
        <f>IF(ISBLANK(NEW!H198),"",NEW!H198)</f>
        <v/>
      </c>
      <c r="B133" s="335"/>
      <c r="C133" s="137" t="str">
        <f>IF(ISBLANK(NEW!I198),"",NEW!I198)</f>
        <v/>
      </c>
      <c r="D133" s="137" t="str">
        <f>IF(ISBLANK(NEW!J198),"",NEW!J198)</f>
        <v/>
      </c>
      <c r="E133" s="137" t="str">
        <f>IF(ISBLANK(NEW!K198),"",NEW!K198)</f>
        <v/>
      </c>
      <c r="F133" s="138" t="str">
        <f>IF(NEW!$BH198=LOADER!$I$127,"YES","NO")</f>
        <v>NO</v>
      </c>
      <c r="G133" s="169" t="str">
        <f>IF(NEW!BH198=LOADER!$I$127,LOADER!$H$127,IF(NEW!BH198=LOADER!$I$128,LOADER!$H$128,IF(NEW!BH198=LOADER!$I$129,LOADER!$H$129,IF(NEW!BH198=LOADER!$I$130,LOADER!$H$130,IF(NEW!BH198=LOADER!$I$131,LOADER!$H$131,IF(NEW!BH198=LOADER!$I$132,LOADER!$H$132,IF(NEW!BH199=LOADER!$I$133,LOADER!$H$133,IF(NEW!BH198=LOADER!$I$134,LOADER!$H$134,IF(NEW!BH198=LOADER!$I$135,LOADER!$H$135,"0")))))))))</f>
        <v>0</v>
      </c>
      <c r="H133" s="138" t="str">
        <f>IF(ISBLANK(NEW!G198),"",NEW!G198)</f>
        <v/>
      </c>
      <c r="I133" s="139"/>
    </row>
    <row r="134" spans="1:9" x14ac:dyDescent="0.35">
      <c r="A134" s="334" t="str">
        <f>IF(ISBLANK(NEW!H199),"",NEW!H199)</f>
        <v/>
      </c>
      <c r="B134" s="335"/>
      <c r="C134" s="137" t="str">
        <f>IF(ISBLANK(NEW!I199),"",NEW!I199)</f>
        <v/>
      </c>
      <c r="D134" s="137" t="str">
        <f>IF(ISBLANK(NEW!J199),"",NEW!J199)</f>
        <v/>
      </c>
      <c r="E134" s="137" t="str">
        <f>IF(ISBLANK(NEW!K199),"",NEW!K199)</f>
        <v/>
      </c>
      <c r="F134" s="138" t="str">
        <f>IF(NEW!$BH199=LOADER!$I$127,"YES","NO")</f>
        <v>NO</v>
      </c>
      <c r="G134" s="169" t="str">
        <f>IF(NEW!BH199=LOADER!$I$127,LOADER!$H$127,IF(NEW!BH199=LOADER!$I$128,LOADER!$H$128,IF(NEW!BH199=LOADER!$I$129,LOADER!$H$129,IF(NEW!BH199=LOADER!$I$130,LOADER!$H$130,IF(NEW!BH199=LOADER!$I$131,LOADER!$H$131,IF(NEW!BH199=LOADER!$I$132,LOADER!$H$132,IF(NEW!BH200=LOADER!$I$133,LOADER!$H$133,IF(NEW!BH199=LOADER!$I$134,LOADER!$H$134,IF(NEW!BH199=LOADER!$I$135,LOADER!$H$135,"0")))))))))</f>
        <v>0</v>
      </c>
      <c r="H134" s="138" t="str">
        <f>IF(ISBLANK(NEW!G199),"",NEW!G199)</f>
        <v/>
      </c>
      <c r="I134" s="139"/>
    </row>
    <row r="135" spans="1:9" x14ac:dyDescent="0.35">
      <c r="A135" s="334" t="str">
        <f>IF(ISBLANK(NEW!H200),"",NEW!H200)</f>
        <v/>
      </c>
      <c r="B135" s="335"/>
      <c r="C135" s="137" t="str">
        <f>IF(ISBLANK(NEW!I200),"",NEW!I200)</f>
        <v/>
      </c>
      <c r="D135" s="137" t="str">
        <f>IF(ISBLANK(NEW!J200),"",NEW!J200)</f>
        <v/>
      </c>
      <c r="E135" s="137" t="str">
        <f>IF(ISBLANK(NEW!K200),"",NEW!K200)</f>
        <v/>
      </c>
      <c r="F135" s="138" t="str">
        <f>IF(NEW!$BH200=LOADER!$I$127,"YES","NO")</f>
        <v>NO</v>
      </c>
      <c r="G135" s="169" t="str">
        <f>IF(NEW!BH200=LOADER!$I$127,LOADER!$H$127,IF(NEW!BH200=LOADER!$I$128,LOADER!$H$128,IF(NEW!BH200=LOADER!$I$129,LOADER!$H$129,IF(NEW!BH200=LOADER!$I$130,LOADER!$H$130,IF(NEW!BH200=LOADER!$I$131,LOADER!$H$131,IF(NEW!BH200=LOADER!$I$132,LOADER!$H$132,IF(NEW!BH201=LOADER!$I$133,LOADER!$H$133,IF(NEW!BH200=LOADER!$I$134,LOADER!$H$134,IF(NEW!BH200=LOADER!$I$135,LOADER!$H$135,"0")))))))))</f>
        <v>0</v>
      </c>
      <c r="H135" s="138" t="str">
        <f>IF(ISBLANK(NEW!G200),"",NEW!G200)</f>
        <v/>
      </c>
      <c r="I135" s="139"/>
    </row>
    <row r="136" spans="1:9" x14ac:dyDescent="0.35">
      <c r="A136" s="334" t="str">
        <f>IF(ISBLANK(NEW!H201),"",NEW!H201)</f>
        <v/>
      </c>
      <c r="B136" s="335"/>
      <c r="C136" s="137" t="str">
        <f>IF(ISBLANK(NEW!I201),"",NEW!I201)</f>
        <v/>
      </c>
      <c r="D136" s="137" t="str">
        <f>IF(ISBLANK(NEW!J201),"",NEW!J201)</f>
        <v/>
      </c>
      <c r="E136" s="137" t="str">
        <f>IF(ISBLANK(NEW!K201),"",NEW!K201)</f>
        <v/>
      </c>
      <c r="F136" s="138" t="str">
        <f>IF(NEW!$BH201=LOADER!$I$127,"YES","NO")</f>
        <v>NO</v>
      </c>
      <c r="G136" s="169" t="str">
        <f>IF(NEW!BH201=LOADER!$I$127,LOADER!$H$127,IF(NEW!BH201=LOADER!$I$128,LOADER!$H$128,IF(NEW!BH201=LOADER!$I$129,LOADER!$H$129,IF(NEW!BH201=LOADER!$I$130,LOADER!$H$130,IF(NEW!BH201=LOADER!$I$131,LOADER!$H$131,IF(NEW!BH201=LOADER!$I$132,LOADER!$H$132,IF(NEW!BH202=LOADER!$I$133,LOADER!$H$133,IF(NEW!BH201=LOADER!$I$134,LOADER!$H$134,IF(NEW!BH201=LOADER!$I$135,LOADER!$H$135,"0")))))))))</f>
        <v>0</v>
      </c>
      <c r="H136" s="138" t="str">
        <f>IF(ISBLANK(NEW!G201),"",NEW!G201)</f>
        <v/>
      </c>
      <c r="I136" s="139"/>
    </row>
    <row r="137" spans="1:9" x14ac:dyDescent="0.35">
      <c r="A137" s="334" t="str">
        <f>IF(ISBLANK(NEW!H202),"",NEW!H202)</f>
        <v/>
      </c>
      <c r="B137" s="335"/>
      <c r="C137" s="137" t="str">
        <f>IF(ISBLANK(NEW!I202),"",NEW!I202)</f>
        <v/>
      </c>
      <c r="D137" s="137" t="str">
        <f>IF(ISBLANK(NEW!J202),"",NEW!J202)</f>
        <v/>
      </c>
      <c r="E137" s="137" t="str">
        <f>IF(ISBLANK(NEW!K202),"",NEW!K202)</f>
        <v/>
      </c>
      <c r="F137" s="138" t="str">
        <f>IF(NEW!$BH202=LOADER!$I$127,"YES","NO")</f>
        <v>NO</v>
      </c>
      <c r="G137" s="169" t="str">
        <f>IF(NEW!BH202=LOADER!$I$127,LOADER!$H$127,IF(NEW!BH202=LOADER!$I$128,LOADER!$H$128,IF(NEW!BH202=LOADER!$I$129,LOADER!$H$129,IF(NEW!BH202=LOADER!$I$130,LOADER!$H$130,IF(NEW!BH202=LOADER!$I$131,LOADER!$H$131,IF(NEW!BH202=LOADER!$I$132,LOADER!$H$132,IF(NEW!BH203=LOADER!$I$133,LOADER!$H$133,IF(NEW!BH202=LOADER!$I$134,LOADER!$H$134,IF(NEW!BH202=LOADER!$I$135,LOADER!$H$135,"0")))))))))</f>
        <v>0</v>
      </c>
      <c r="H137" s="138" t="str">
        <f>IF(ISBLANK(NEW!G202),"",NEW!G202)</f>
        <v/>
      </c>
      <c r="I137" s="139"/>
    </row>
    <row r="138" spans="1:9" x14ac:dyDescent="0.35">
      <c r="A138" s="334" t="str">
        <f>IF(ISBLANK(NEW!H203),"",NEW!H203)</f>
        <v/>
      </c>
      <c r="B138" s="335"/>
      <c r="C138" s="137" t="str">
        <f>IF(ISBLANK(NEW!I203),"",NEW!I203)</f>
        <v/>
      </c>
      <c r="D138" s="137" t="str">
        <f>IF(ISBLANK(NEW!J203),"",NEW!J203)</f>
        <v/>
      </c>
      <c r="E138" s="137" t="str">
        <f>IF(ISBLANK(NEW!K203),"",NEW!K203)</f>
        <v/>
      </c>
      <c r="F138" s="138" t="str">
        <f>IF(NEW!$BH203=LOADER!$I$127,"YES","NO")</f>
        <v>NO</v>
      </c>
      <c r="G138" s="169" t="str">
        <f>IF(NEW!BH203=LOADER!$I$127,LOADER!$H$127,IF(NEW!BH203=LOADER!$I$128,LOADER!$H$128,IF(NEW!BH203=LOADER!$I$129,LOADER!$H$129,IF(NEW!BH203=LOADER!$I$130,LOADER!$H$130,IF(NEW!BH203=LOADER!$I$131,LOADER!$H$131,IF(NEW!BH203=LOADER!$I$132,LOADER!$H$132,IF(NEW!BH204=LOADER!$I$133,LOADER!$H$133,IF(NEW!BH203=LOADER!$I$134,LOADER!$H$134,IF(NEW!BH203=LOADER!$I$135,LOADER!$H$135,"0")))))))))</f>
        <v>0</v>
      </c>
      <c r="H138" s="138" t="str">
        <f>IF(ISBLANK(NEW!G203),"",NEW!G203)</f>
        <v/>
      </c>
      <c r="I138" s="139"/>
    </row>
    <row r="139" spans="1:9" x14ac:dyDescent="0.35">
      <c r="A139" s="334" t="str">
        <f>IF(ISBLANK(NEW!H204),"",NEW!H204)</f>
        <v/>
      </c>
      <c r="B139" s="335"/>
      <c r="C139" s="137" t="str">
        <f>IF(ISBLANK(NEW!I204),"",NEW!I204)</f>
        <v/>
      </c>
      <c r="D139" s="137" t="str">
        <f>IF(ISBLANK(NEW!J204),"",NEW!J204)</f>
        <v/>
      </c>
      <c r="E139" s="137" t="str">
        <f>IF(ISBLANK(NEW!K204),"",NEW!K204)</f>
        <v/>
      </c>
      <c r="F139" s="138" t="str">
        <f>IF(NEW!$BH204=LOADER!$I$127,"YES","NO")</f>
        <v>NO</v>
      </c>
      <c r="G139" s="169" t="str">
        <f>IF(NEW!BH204=LOADER!$I$127,LOADER!$H$127,IF(NEW!BH204=LOADER!$I$128,LOADER!$H$128,IF(NEW!BH204=LOADER!$I$129,LOADER!$H$129,IF(NEW!BH204=LOADER!$I$130,LOADER!$H$130,IF(NEW!BH204=LOADER!$I$131,LOADER!$H$131,IF(NEW!BH204=LOADER!$I$132,LOADER!$H$132,IF(NEW!BH205=LOADER!$I$133,LOADER!$H$133,IF(NEW!BH204=LOADER!$I$134,LOADER!$H$134,IF(NEW!BH204=LOADER!$I$135,LOADER!$H$135,"0")))))))))</f>
        <v>0</v>
      </c>
      <c r="H139" s="138" t="str">
        <f>IF(ISBLANK(NEW!G204),"",NEW!G204)</f>
        <v/>
      </c>
      <c r="I139" s="139"/>
    </row>
    <row r="140" spans="1:9" x14ac:dyDescent="0.35">
      <c r="A140" s="334" t="str">
        <f>IF(ISBLANK(NEW!H205),"",NEW!H205)</f>
        <v/>
      </c>
      <c r="B140" s="335"/>
      <c r="C140" s="137" t="str">
        <f>IF(ISBLANK(NEW!I205),"",NEW!I205)</f>
        <v/>
      </c>
      <c r="D140" s="137" t="str">
        <f>IF(ISBLANK(NEW!J205),"",NEW!J205)</f>
        <v/>
      </c>
      <c r="E140" s="137" t="str">
        <f>IF(ISBLANK(NEW!K205),"",NEW!K205)</f>
        <v/>
      </c>
      <c r="F140" s="138" t="str">
        <f>IF(NEW!$BH205=LOADER!$I$127,"YES","NO")</f>
        <v>NO</v>
      </c>
      <c r="G140" s="169" t="str">
        <f>IF(NEW!BH205=LOADER!$I$127,LOADER!$H$127,IF(NEW!BH205=LOADER!$I$128,LOADER!$H$128,IF(NEW!BH205=LOADER!$I$129,LOADER!$H$129,IF(NEW!BH205=LOADER!$I$130,LOADER!$H$130,IF(NEW!BH205=LOADER!$I$131,LOADER!$H$131,IF(NEW!BH205=LOADER!$I$132,LOADER!$H$132,IF(NEW!BH206=LOADER!$I$133,LOADER!$H$133,IF(NEW!BH205=LOADER!$I$134,LOADER!$H$134,IF(NEW!BH205=LOADER!$I$135,LOADER!$H$135,"0")))))))))</f>
        <v>0</v>
      </c>
      <c r="H140" s="138" t="str">
        <f>IF(ISBLANK(NEW!G205),"",NEW!G205)</f>
        <v/>
      </c>
      <c r="I140" s="139"/>
    </row>
    <row r="141" spans="1:9" x14ac:dyDescent="0.35">
      <c r="A141" s="334" t="str">
        <f>IF(ISBLANK(NEW!H206),"",NEW!H206)</f>
        <v/>
      </c>
      <c r="B141" s="335"/>
      <c r="C141" s="137" t="str">
        <f>IF(ISBLANK(NEW!I206),"",NEW!I206)</f>
        <v/>
      </c>
      <c r="D141" s="137" t="str">
        <f>IF(ISBLANK(NEW!J206),"",NEW!J206)</f>
        <v/>
      </c>
      <c r="E141" s="137" t="str">
        <f>IF(ISBLANK(NEW!K206),"",NEW!K206)</f>
        <v/>
      </c>
      <c r="F141" s="138" t="str">
        <f>IF(NEW!$BH206=LOADER!$I$127,"YES","NO")</f>
        <v>NO</v>
      </c>
      <c r="G141" s="169" t="str">
        <f>IF(NEW!BH206=LOADER!$I$127,LOADER!$H$127,IF(NEW!BH206=LOADER!$I$128,LOADER!$H$128,IF(NEW!BH206=LOADER!$I$129,LOADER!$H$129,IF(NEW!BH206=LOADER!$I$130,LOADER!$H$130,IF(NEW!BH206=LOADER!$I$131,LOADER!$H$131,IF(NEW!BH206=LOADER!$I$132,LOADER!$H$132,IF(NEW!BH207=LOADER!$I$133,LOADER!$H$133,IF(NEW!BH206=LOADER!$I$134,LOADER!$H$134,IF(NEW!BH206=LOADER!$I$135,LOADER!$H$135,"0")))))))))</f>
        <v>0</v>
      </c>
      <c r="H141" s="138" t="str">
        <f>IF(ISBLANK(NEW!G206),"",NEW!G206)</f>
        <v/>
      </c>
      <c r="I141" s="139"/>
    </row>
    <row r="142" spans="1:9" x14ac:dyDescent="0.35">
      <c r="A142" s="334" t="str">
        <f>IF(ISBLANK(NEW!H207),"",NEW!H207)</f>
        <v/>
      </c>
      <c r="B142" s="335"/>
      <c r="C142" s="137" t="str">
        <f>IF(ISBLANK(NEW!I207),"",NEW!I207)</f>
        <v/>
      </c>
      <c r="D142" s="137" t="str">
        <f>IF(ISBLANK(NEW!J207),"",NEW!J207)</f>
        <v/>
      </c>
      <c r="E142" s="137" t="str">
        <f>IF(ISBLANK(NEW!K207),"",NEW!K207)</f>
        <v/>
      </c>
      <c r="F142" s="138" t="str">
        <f>IF(NEW!$BH207=LOADER!$I$127,"YES","NO")</f>
        <v>NO</v>
      </c>
      <c r="G142" s="169" t="str">
        <f>IF(NEW!BH207=LOADER!$I$127,LOADER!$H$127,IF(NEW!BH207=LOADER!$I$128,LOADER!$H$128,IF(NEW!BH207=LOADER!$I$129,LOADER!$H$129,IF(NEW!BH207=LOADER!$I$130,LOADER!$H$130,IF(NEW!BH207=LOADER!$I$131,LOADER!$H$131,IF(NEW!BH207=LOADER!$I$132,LOADER!$H$132,IF(NEW!BH208=LOADER!$I$133,LOADER!$H$133,IF(NEW!BH207=LOADER!$I$134,LOADER!$H$134,IF(NEW!BH207=LOADER!$I$135,LOADER!$H$135,"0")))))))))</f>
        <v>0</v>
      </c>
      <c r="H142" s="138" t="str">
        <f>IF(ISBLANK(NEW!G207),"",NEW!G207)</f>
        <v/>
      </c>
      <c r="I142" s="139"/>
    </row>
    <row r="143" spans="1:9" x14ac:dyDescent="0.35">
      <c r="A143" s="334" t="str">
        <f>IF(ISBLANK(NEW!H208),"",NEW!H208)</f>
        <v/>
      </c>
      <c r="B143" s="335"/>
      <c r="C143" s="137" t="str">
        <f>IF(ISBLANK(NEW!I208),"",NEW!I208)</f>
        <v/>
      </c>
      <c r="D143" s="137" t="str">
        <f>IF(ISBLANK(NEW!J208),"",NEW!J208)</f>
        <v/>
      </c>
      <c r="E143" s="137" t="str">
        <f>IF(ISBLANK(NEW!K208),"",NEW!K208)</f>
        <v/>
      </c>
      <c r="F143" s="138" t="str">
        <f>IF(NEW!$BH208=LOADER!$I$127,"YES","NO")</f>
        <v>NO</v>
      </c>
      <c r="G143" s="169" t="str">
        <f>IF(NEW!BH208=LOADER!$I$127,LOADER!$H$127,IF(NEW!BH208=LOADER!$I$128,LOADER!$H$128,IF(NEW!BH208=LOADER!$I$129,LOADER!$H$129,IF(NEW!BH208=LOADER!$I$130,LOADER!$H$130,IF(NEW!BH208=LOADER!$I$131,LOADER!$H$131,IF(NEW!BH208=LOADER!$I$132,LOADER!$H$132,IF(NEW!BH209=LOADER!$I$133,LOADER!$H$133,IF(NEW!BH208=LOADER!$I$134,LOADER!$H$134,IF(NEW!BH208=LOADER!$I$135,LOADER!$H$135,"0")))))))))</f>
        <v>0</v>
      </c>
      <c r="H143" s="138" t="str">
        <f>IF(ISBLANK(NEW!G208),"",NEW!G208)</f>
        <v/>
      </c>
      <c r="I143" s="139"/>
    </row>
    <row r="144" spans="1:9" x14ac:dyDescent="0.35">
      <c r="A144" s="334" t="str">
        <f>IF(ISBLANK(NEW!H209),"",NEW!H209)</f>
        <v/>
      </c>
      <c r="B144" s="335"/>
      <c r="C144" s="137" t="str">
        <f>IF(ISBLANK(NEW!I209),"",NEW!I209)</f>
        <v/>
      </c>
      <c r="D144" s="137" t="str">
        <f>IF(ISBLANK(NEW!J209),"",NEW!J209)</f>
        <v/>
      </c>
      <c r="E144" s="137" t="str">
        <f>IF(ISBLANK(NEW!K209),"",NEW!K209)</f>
        <v/>
      </c>
      <c r="F144" s="138" t="str">
        <f>IF(NEW!$BH209=LOADER!$I$127,"YES","NO")</f>
        <v>NO</v>
      </c>
      <c r="G144" s="169" t="str">
        <f>IF(NEW!BH209=LOADER!$I$127,LOADER!$H$127,IF(NEW!BH209=LOADER!$I$128,LOADER!$H$128,IF(NEW!BH209=LOADER!$I$129,LOADER!$H$129,IF(NEW!BH209=LOADER!$I$130,LOADER!$H$130,IF(NEW!BH209=LOADER!$I$131,LOADER!$H$131,IF(NEW!BH209=LOADER!$I$132,LOADER!$H$132,IF(NEW!BH210=LOADER!$I$133,LOADER!$H$133,IF(NEW!BH209=LOADER!$I$134,LOADER!$H$134,IF(NEW!BH209=LOADER!$I$135,LOADER!$H$135,"0")))))))))</f>
        <v>0</v>
      </c>
      <c r="H144" s="138" t="str">
        <f>IF(ISBLANK(NEW!G209),"",NEW!G209)</f>
        <v/>
      </c>
      <c r="I144" s="139"/>
    </row>
    <row r="145" spans="1:9" x14ac:dyDescent="0.35">
      <c r="A145" s="334" t="str">
        <f>IF(ISBLANK(NEW!H210),"",NEW!H210)</f>
        <v/>
      </c>
      <c r="B145" s="335"/>
      <c r="C145" s="137" t="str">
        <f>IF(ISBLANK(NEW!I210),"",NEW!I210)</f>
        <v/>
      </c>
      <c r="D145" s="137" t="str">
        <f>IF(ISBLANK(NEW!J210),"",NEW!J210)</f>
        <v/>
      </c>
      <c r="E145" s="137" t="str">
        <f>IF(ISBLANK(NEW!K210),"",NEW!K210)</f>
        <v/>
      </c>
      <c r="F145" s="138" t="str">
        <f>IF(NEW!$BH210=LOADER!$I$127,"YES","NO")</f>
        <v>NO</v>
      </c>
      <c r="G145" s="169" t="str">
        <f>IF(NEW!BH210=LOADER!$I$127,LOADER!$H$127,IF(NEW!BH210=LOADER!$I$128,LOADER!$H$128,IF(NEW!BH210=LOADER!$I$129,LOADER!$H$129,IF(NEW!BH210=LOADER!$I$130,LOADER!$H$130,IF(NEW!BH210=LOADER!$I$131,LOADER!$H$131,IF(NEW!BH210=LOADER!$I$132,LOADER!$H$132,IF(NEW!BH211=LOADER!$I$133,LOADER!$H$133,IF(NEW!BH210=LOADER!$I$134,LOADER!$H$134,IF(NEW!BH210=LOADER!$I$135,LOADER!$H$135,"0")))))))))</f>
        <v>0</v>
      </c>
      <c r="H145" s="138" t="str">
        <f>IF(ISBLANK(NEW!G210),"",NEW!G210)</f>
        <v/>
      </c>
      <c r="I145" s="139"/>
    </row>
    <row r="146" spans="1:9" x14ac:dyDescent="0.35">
      <c r="A146" s="334" t="str">
        <f>IF(ISBLANK(NEW!H211),"",NEW!H211)</f>
        <v/>
      </c>
      <c r="B146" s="335"/>
      <c r="C146" s="137" t="str">
        <f>IF(ISBLANK(NEW!I211),"",NEW!I211)</f>
        <v/>
      </c>
      <c r="D146" s="137" t="str">
        <f>IF(ISBLANK(NEW!J211),"",NEW!J211)</f>
        <v/>
      </c>
      <c r="E146" s="137" t="str">
        <f>IF(ISBLANK(NEW!K211),"",NEW!K211)</f>
        <v/>
      </c>
      <c r="F146" s="138" t="str">
        <f>IF(NEW!$BH211=LOADER!$I$127,"YES","NO")</f>
        <v>NO</v>
      </c>
      <c r="G146" s="169" t="str">
        <f>IF(NEW!BH211=LOADER!$I$127,LOADER!$H$127,IF(NEW!BH211=LOADER!$I$128,LOADER!$H$128,IF(NEW!BH211=LOADER!$I$129,LOADER!$H$129,IF(NEW!BH211=LOADER!$I$130,LOADER!$H$130,IF(NEW!BH211=LOADER!$I$131,LOADER!$H$131,IF(NEW!BH211=LOADER!$I$132,LOADER!$H$132,IF(NEW!BH212=LOADER!$I$133,LOADER!$H$133,IF(NEW!BH211=LOADER!$I$134,LOADER!$H$134,IF(NEW!BH211=LOADER!$I$135,LOADER!$H$135,"0")))))))))</f>
        <v>0</v>
      </c>
      <c r="H146" s="138" t="str">
        <f>IF(ISBLANK(NEW!G211),"",NEW!G211)</f>
        <v/>
      </c>
      <c r="I146" s="139"/>
    </row>
    <row r="147" spans="1:9" x14ac:dyDescent="0.35">
      <c r="A147" s="334" t="str">
        <f>IF(ISBLANK(NEW!H212),"",NEW!H212)</f>
        <v/>
      </c>
      <c r="B147" s="335"/>
      <c r="C147" s="137" t="str">
        <f>IF(ISBLANK(NEW!I212),"",NEW!I212)</f>
        <v/>
      </c>
      <c r="D147" s="137" t="str">
        <f>IF(ISBLANK(NEW!J212),"",NEW!J212)</f>
        <v/>
      </c>
      <c r="E147" s="137" t="str">
        <f>IF(ISBLANK(NEW!K212),"",NEW!K212)</f>
        <v/>
      </c>
      <c r="F147" s="138" t="str">
        <f>IF(NEW!$BH212=LOADER!$I$127,"YES","NO")</f>
        <v>NO</v>
      </c>
      <c r="G147" s="169" t="str">
        <f>IF(NEW!BH212=LOADER!$I$127,LOADER!$H$127,IF(NEW!BH212=LOADER!$I$128,LOADER!$H$128,IF(NEW!BH212=LOADER!$I$129,LOADER!$H$129,IF(NEW!BH212=LOADER!$I$130,LOADER!$H$130,IF(NEW!BH212=LOADER!$I$131,LOADER!$H$131,IF(NEW!BH212=LOADER!$I$132,LOADER!$H$132,IF(NEW!BH213=LOADER!$I$133,LOADER!$H$133,IF(NEW!BH212=LOADER!$I$134,LOADER!$H$134,IF(NEW!BH212=LOADER!$I$135,LOADER!$H$135,"0")))))))))</f>
        <v>0</v>
      </c>
      <c r="H147" s="138" t="str">
        <f>IF(ISBLANK(NEW!G212),"",NEW!G212)</f>
        <v/>
      </c>
      <c r="I147" s="139"/>
    </row>
    <row r="148" spans="1:9" x14ac:dyDescent="0.35">
      <c r="A148" s="334" t="str">
        <f>IF(ISBLANK(NEW!H213),"",NEW!H213)</f>
        <v/>
      </c>
      <c r="B148" s="335"/>
      <c r="C148" s="137" t="str">
        <f>IF(ISBLANK(NEW!I213),"",NEW!I213)</f>
        <v/>
      </c>
      <c r="D148" s="137" t="str">
        <f>IF(ISBLANK(NEW!J213),"",NEW!J213)</f>
        <v/>
      </c>
      <c r="E148" s="137" t="str">
        <f>IF(ISBLANK(NEW!K213),"",NEW!K213)</f>
        <v/>
      </c>
      <c r="F148" s="138" t="str">
        <f>IF(NEW!$BH213=LOADER!$I$127,"YES","NO")</f>
        <v>NO</v>
      </c>
      <c r="G148" s="169" t="str">
        <f>IF(NEW!BH213=LOADER!$I$127,LOADER!$H$127,IF(NEW!BH213=LOADER!$I$128,LOADER!$H$128,IF(NEW!BH213=LOADER!$I$129,LOADER!$H$129,IF(NEW!BH213=LOADER!$I$130,LOADER!$H$130,IF(NEW!BH213=LOADER!$I$131,LOADER!$H$131,IF(NEW!BH213=LOADER!$I$132,LOADER!$H$132,IF(NEW!BH214=LOADER!$I$133,LOADER!$H$133,IF(NEW!BH213=LOADER!$I$134,LOADER!$H$134,IF(NEW!BH213=LOADER!$I$135,LOADER!$H$135,"0")))))))))</f>
        <v>0</v>
      </c>
      <c r="H148" s="138" t="str">
        <f>IF(ISBLANK(NEW!G213),"",NEW!G213)</f>
        <v/>
      </c>
      <c r="I148" s="139"/>
    </row>
    <row r="149" spans="1:9" x14ac:dyDescent="0.35">
      <c r="A149" s="334" t="str">
        <f>IF(ISBLANK(NEW!H214),"",NEW!H214)</f>
        <v/>
      </c>
      <c r="B149" s="335"/>
      <c r="C149" s="137" t="str">
        <f>IF(ISBLANK(NEW!I214),"",NEW!I214)</f>
        <v/>
      </c>
      <c r="D149" s="137" t="str">
        <f>IF(ISBLANK(NEW!J214),"",NEW!J214)</f>
        <v/>
      </c>
      <c r="E149" s="137" t="str">
        <f>IF(ISBLANK(NEW!K214),"",NEW!K214)</f>
        <v/>
      </c>
      <c r="F149" s="138" t="str">
        <f>IF(NEW!$BH214=LOADER!$I$127,"YES","NO")</f>
        <v>NO</v>
      </c>
      <c r="G149" s="169" t="str">
        <f>IF(NEW!BH214=LOADER!$I$127,LOADER!$H$127,IF(NEW!BH214=LOADER!$I$128,LOADER!$H$128,IF(NEW!BH214=LOADER!$I$129,LOADER!$H$129,IF(NEW!BH214=LOADER!$I$130,LOADER!$H$130,IF(NEW!BH214=LOADER!$I$131,LOADER!$H$131,IF(NEW!BH214=LOADER!$I$132,LOADER!$H$132,IF(NEW!BH215=LOADER!$I$133,LOADER!$H$133,IF(NEW!BH214=LOADER!$I$134,LOADER!$H$134,IF(NEW!BH214=LOADER!$I$135,LOADER!$H$135,"0")))))))))</f>
        <v>0</v>
      </c>
      <c r="H149" s="138" t="str">
        <f>IF(ISBLANK(NEW!G214),"",NEW!G214)</f>
        <v/>
      </c>
      <c r="I149" s="139"/>
    </row>
    <row r="150" spans="1:9" x14ac:dyDescent="0.35">
      <c r="A150" s="334" t="str">
        <f>IF(ISBLANK(NEW!H215),"",NEW!H215)</f>
        <v/>
      </c>
      <c r="B150" s="335"/>
      <c r="C150" s="137" t="str">
        <f>IF(ISBLANK(NEW!I215),"",NEW!I215)</f>
        <v/>
      </c>
      <c r="D150" s="137" t="str">
        <f>IF(ISBLANK(NEW!J215),"",NEW!J215)</f>
        <v/>
      </c>
      <c r="E150" s="137" t="str">
        <f>IF(ISBLANK(NEW!K215),"",NEW!K215)</f>
        <v/>
      </c>
      <c r="F150" s="138" t="str">
        <f>IF(NEW!$BH215=LOADER!$I$127,"YES","NO")</f>
        <v>NO</v>
      </c>
      <c r="G150" s="169" t="str">
        <f>IF(NEW!BH215=LOADER!$I$127,LOADER!$H$127,IF(NEW!BH215=LOADER!$I$128,LOADER!$H$128,IF(NEW!BH215=LOADER!$I$129,LOADER!$H$129,IF(NEW!BH215=LOADER!$I$130,LOADER!$H$130,IF(NEW!BH215=LOADER!$I$131,LOADER!$H$131,IF(NEW!BH215=LOADER!$I$132,LOADER!$H$132,IF(NEW!BH216=LOADER!$I$133,LOADER!$H$133,IF(NEW!BH215=LOADER!$I$134,LOADER!$H$134,IF(NEW!BH215=LOADER!$I$135,LOADER!$H$135,"0")))))))))</f>
        <v>0</v>
      </c>
      <c r="H150" s="138" t="str">
        <f>IF(ISBLANK(NEW!G215),"",NEW!G215)</f>
        <v/>
      </c>
      <c r="I150" s="139"/>
    </row>
    <row r="151" spans="1:9" x14ac:dyDescent="0.35">
      <c r="A151" s="334" t="str">
        <f>IF(ISBLANK(NEW!H216),"",NEW!H216)</f>
        <v/>
      </c>
      <c r="B151" s="335"/>
      <c r="C151" s="137" t="str">
        <f>IF(ISBLANK(NEW!I216),"",NEW!I216)</f>
        <v/>
      </c>
      <c r="D151" s="137" t="str">
        <f>IF(ISBLANK(NEW!J216),"",NEW!J216)</f>
        <v/>
      </c>
      <c r="E151" s="137" t="str">
        <f>IF(ISBLANK(NEW!K216),"",NEW!K216)</f>
        <v/>
      </c>
      <c r="F151" s="138" t="str">
        <f>IF(NEW!$BH216=LOADER!$I$127,"YES","NO")</f>
        <v>NO</v>
      </c>
      <c r="G151" s="169" t="str">
        <f>IF(NEW!BH216=LOADER!$I$127,LOADER!$H$127,IF(NEW!BH216=LOADER!$I$128,LOADER!$H$128,IF(NEW!BH216=LOADER!$I$129,LOADER!$H$129,IF(NEW!BH216=LOADER!$I$130,LOADER!$H$130,IF(NEW!BH216=LOADER!$I$131,LOADER!$H$131,IF(NEW!BH216=LOADER!$I$132,LOADER!$H$132,IF(NEW!BH217=LOADER!$I$133,LOADER!$H$133,IF(NEW!BH216=LOADER!$I$134,LOADER!$H$134,IF(NEW!BH216=LOADER!$I$135,LOADER!$H$135,"0")))))))))</f>
        <v>0</v>
      </c>
      <c r="H151" s="138" t="str">
        <f>IF(ISBLANK(NEW!G216),"",NEW!G216)</f>
        <v/>
      </c>
      <c r="I151" s="139"/>
    </row>
    <row r="152" spans="1:9" x14ac:dyDescent="0.35">
      <c r="A152" s="334" t="str">
        <f>IF(ISBLANK(NEW!H217),"",NEW!H217)</f>
        <v/>
      </c>
      <c r="B152" s="335"/>
      <c r="C152" s="137" t="str">
        <f>IF(ISBLANK(NEW!I217),"",NEW!I217)</f>
        <v/>
      </c>
      <c r="D152" s="137" t="str">
        <f>IF(ISBLANK(NEW!J217),"",NEW!J217)</f>
        <v/>
      </c>
      <c r="E152" s="137" t="str">
        <f>IF(ISBLANK(NEW!K217),"",NEW!K217)</f>
        <v/>
      </c>
      <c r="F152" s="138" t="str">
        <f>IF(NEW!$BH217=LOADER!$I$127,"YES","NO")</f>
        <v>NO</v>
      </c>
      <c r="G152" s="169" t="str">
        <f>IF(NEW!BH217=LOADER!$I$127,LOADER!$H$127,IF(NEW!BH217=LOADER!$I$128,LOADER!$H$128,IF(NEW!BH217=LOADER!$I$129,LOADER!$H$129,IF(NEW!BH217=LOADER!$I$130,LOADER!$H$130,IF(NEW!BH217=LOADER!$I$131,LOADER!$H$131,IF(NEW!BH217=LOADER!$I$132,LOADER!$H$132,IF(NEW!BH218=LOADER!$I$133,LOADER!$H$133,IF(NEW!BH217=LOADER!$I$134,LOADER!$H$134,IF(NEW!BH217=LOADER!$I$135,LOADER!$H$135,"0")))))))))</f>
        <v>0</v>
      </c>
      <c r="H152" s="138" t="str">
        <f>IF(ISBLANK(NEW!G217),"",NEW!G217)</f>
        <v/>
      </c>
      <c r="I152" s="139"/>
    </row>
    <row r="153" spans="1:9" x14ac:dyDescent="0.35">
      <c r="A153" s="334" t="str">
        <f>IF(ISBLANK(NEW!H218),"",NEW!H218)</f>
        <v/>
      </c>
      <c r="B153" s="335"/>
      <c r="C153" s="137" t="str">
        <f>IF(ISBLANK(NEW!I218),"",NEW!I218)</f>
        <v/>
      </c>
      <c r="D153" s="137" t="str">
        <f>IF(ISBLANK(NEW!J218),"",NEW!J218)</f>
        <v/>
      </c>
      <c r="E153" s="137" t="str">
        <f>IF(ISBLANK(NEW!K218),"",NEW!K218)</f>
        <v/>
      </c>
      <c r="F153" s="138" t="str">
        <f>IF(NEW!$BH218=LOADER!$I$127,"YES","NO")</f>
        <v>NO</v>
      </c>
      <c r="G153" s="169" t="str">
        <f>IF(NEW!BH218=LOADER!$I$127,LOADER!$H$127,IF(NEW!BH218=LOADER!$I$128,LOADER!$H$128,IF(NEW!BH218=LOADER!$I$129,LOADER!$H$129,IF(NEW!BH218=LOADER!$I$130,LOADER!$H$130,IF(NEW!BH218=LOADER!$I$131,LOADER!$H$131,IF(NEW!BH218=LOADER!$I$132,LOADER!$H$132,IF(NEW!BH219=LOADER!$I$133,LOADER!$H$133,IF(NEW!BH218=LOADER!$I$134,LOADER!$H$134,IF(NEW!BH218=LOADER!$I$135,LOADER!$H$135,"0")))))))))</f>
        <v>0</v>
      </c>
      <c r="H153" s="138" t="str">
        <f>IF(ISBLANK(NEW!G218),"",NEW!G218)</f>
        <v/>
      </c>
      <c r="I153" s="139"/>
    </row>
    <row r="154" spans="1:9" x14ac:dyDescent="0.35">
      <c r="A154" s="334" t="str">
        <f>IF(ISBLANK(NEW!H219),"",NEW!H219)</f>
        <v/>
      </c>
      <c r="B154" s="335"/>
      <c r="C154" s="137" t="str">
        <f>IF(ISBLANK(NEW!I219),"",NEW!I219)</f>
        <v/>
      </c>
      <c r="D154" s="137" t="str">
        <f>IF(ISBLANK(NEW!J219),"",NEW!J219)</f>
        <v/>
      </c>
      <c r="E154" s="137" t="str">
        <f>IF(ISBLANK(NEW!K219),"",NEW!K219)</f>
        <v/>
      </c>
      <c r="F154" s="138" t="str">
        <f>IF(NEW!$BH219=LOADER!$I$127,"YES","NO")</f>
        <v>NO</v>
      </c>
      <c r="G154" s="169" t="str">
        <f>IF(NEW!BH219=LOADER!$I$127,LOADER!$H$127,IF(NEW!BH219=LOADER!$I$128,LOADER!$H$128,IF(NEW!BH219=LOADER!$I$129,LOADER!$H$129,IF(NEW!BH219=LOADER!$I$130,LOADER!$H$130,IF(NEW!BH219=LOADER!$I$131,LOADER!$H$131,IF(NEW!BH219=LOADER!$I$132,LOADER!$H$132,IF(NEW!BH220=LOADER!$I$133,LOADER!$H$133,IF(NEW!BH219=LOADER!$I$134,LOADER!$H$134,IF(NEW!BH219=LOADER!$I$135,LOADER!$H$135,"0")))))))))</f>
        <v>0</v>
      </c>
      <c r="H154" s="138" t="str">
        <f>IF(ISBLANK(NEW!G219),"",NEW!G219)</f>
        <v/>
      </c>
      <c r="I154" s="139"/>
    </row>
    <row r="155" spans="1:9" x14ac:dyDescent="0.35">
      <c r="A155" s="334" t="str">
        <f>IF(ISBLANK(NEW!H220),"",NEW!H220)</f>
        <v/>
      </c>
      <c r="B155" s="335"/>
      <c r="C155" s="137" t="str">
        <f>IF(ISBLANK(NEW!I220),"",NEW!I220)</f>
        <v/>
      </c>
      <c r="D155" s="137" t="str">
        <f>IF(ISBLANK(NEW!J220),"",NEW!J220)</f>
        <v/>
      </c>
      <c r="E155" s="137" t="str">
        <f>IF(ISBLANK(NEW!K220),"",NEW!K220)</f>
        <v/>
      </c>
      <c r="F155" s="138" t="str">
        <f>IF(NEW!$BH220=LOADER!$I$127,"YES","NO")</f>
        <v>NO</v>
      </c>
      <c r="G155" s="169" t="str">
        <f>IF(NEW!BH220=LOADER!$I$127,LOADER!$H$127,IF(NEW!BH220=LOADER!$I$128,LOADER!$H$128,IF(NEW!BH220=LOADER!$I$129,LOADER!$H$129,IF(NEW!BH220=LOADER!$I$130,LOADER!$H$130,IF(NEW!BH220=LOADER!$I$131,LOADER!$H$131,IF(NEW!BH220=LOADER!$I$132,LOADER!$H$132,IF(NEW!BH221=LOADER!$I$133,LOADER!$H$133,IF(NEW!BH220=LOADER!$I$134,LOADER!$H$134,IF(NEW!BH220=LOADER!$I$135,LOADER!$H$135,"0")))))))))</f>
        <v>0</v>
      </c>
      <c r="H155" s="138" t="str">
        <f>IF(ISBLANK(NEW!G220),"",NEW!G220)</f>
        <v/>
      </c>
      <c r="I155" s="139"/>
    </row>
    <row r="156" spans="1:9" x14ac:dyDescent="0.35">
      <c r="A156" s="334" t="str">
        <f>IF(ISBLANK(NEW!H221),"",NEW!H221)</f>
        <v/>
      </c>
      <c r="B156" s="335"/>
      <c r="C156" s="137" t="str">
        <f>IF(ISBLANK(NEW!I221),"",NEW!I221)</f>
        <v/>
      </c>
      <c r="D156" s="137" t="str">
        <f>IF(ISBLANK(NEW!J221),"",NEW!J221)</f>
        <v/>
      </c>
      <c r="E156" s="137" t="str">
        <f>IF(ISBLANK(NEW!K221),"",NEW!K221)</f>
        <v/>
      </c>
      <c r="F156" s="138" t="str">
        <f>IF(NEW!$BH221=LOADER!$I$127,"YES","NO")</f>
        <v>NO</v>
      </c>
      <c r="G156" s="169" t="str">
        <f>IF(NEW!BH221=LOADER!$I$127,LOADER!$H$127,IF(NEW!BH221=LOADER!$I$128,LOADER!$H$128,IF(NEW!BH221=LOADER!$I$129,LOADER!$H$129,IF(NEW!BH221=LOADER!$I$130,LOADER!$H$130,IF(NEW!BH221=LOADER!$I$131,LOADER!$H$131,IF(NEW!BH221=LOADER!$I$132,LOADER!$H$132,IF(NEW!BH222=LOADER!$I$133,LOADER!$H$133,IF(NEW!BH221=LOADER!$I$134,LOADER!$H$134,IF(NEW!BH221=LOADER!$I$135,LOADER!$H$135,"0")))))))))</f>
        <v>0</v>
      </c>
      <c r="H156" s="138" t="str">
        <f>IF(ISBLANK(NEW!G221),"",NEW!G221)</f>
        <v/>
      </c>
      <c r="I156" s="139"/>
    </row>
    <row r="157" spans="1:9" x14ac:dyDescent="0.35">
      <c r="A157" s="334" t="str">
        <f>IF(ISBLANK(NEW!H222),"",NEW!H222)</f>
        <v/>
      </c>
      <c r="B157" s="335"/>
      <c r="C157" s="137" t="str">
        <f>IF(ISBLANK(NEW!I222),"",NEW!I222)</f>
        <v/>
      </c>
      <c r="D157" s="137" t="str">
        <f>IF(ISBLANK(NEW!J222),"",NEW!J222)</f>
        <v/>
      </c>
      <c r="E157" s="137" t="str">
        <f>IF(ISBLANK(NEW!K222),"",NEW!K222)</f>
        <v/>
      </c>
      <c r="F157" s="138" t="str">
        <f>IF(NEW!$BH222=LOADER!$I$127,"YES","NO")</f>
        <v>NO</v>
      </c>
      <c r="G157" s="169" t="str">
        <f>IF(NEW!BH222=LOADER!$I$127,LOADER!$H$127,IF(NEW!BH222=LOADER!$I$128,LOADER!$H$128,IF(NEW!BH222=LOADER!$I$129,LOADER!$H$129,IF(NEW!BH222=LOADER!$I$130,LOADER!$H$130,IF(NEW!BH222=LOADER!$I$131,LOADER!$H$131,IF(NEW!BH222=LOADER!$I$132,LOADER!$H$132,IF(NEW!BH223=LOADER!$I$133,LOADER!$H$133,IF(NEW!BH222=LOADER!$I$134,LOADER!$H$134,IF(NEW!BH222=LOADER!$I$135,LOADER!$H$135,"0")))))))))</f>
        <v>0</v>
      </c>
      <c r="H157" s="138" t="str">
        <f>IF(ISBLANK(NEW!G222),"",NEW!G222)</f>
        <v/>
      </c>
      <c r="I157" s="139"/>
    </row>
    <row r="158" spans="1:9" x14ac:dyDescent="0.35">
      <c r="A158" s="334" t="str">
        <f>IF(ISBLANK(NEW!H223),"",NEW!H223)</f>
        <v/>
      </c>
      <c r="B158" s="335"/>
      <c r="C158" s="137" t="str">
        <f>IF(ISBLANK(NEW!I223),"",NEW!I223)</f>
        <v/>
      </c>
      <c r="D158" s="137" t="str">
        <f>IF(ISBLANK(NEW!J223),"",NEW!J223)</f>
        <v/>
      </c>
      <c r="E158" s="137" t="str">
        <f>IF(ISBLANK(NEW!K223),"",NEW!K223)</f>
        <v/>
      </c>
      <c r="F158" s="138" t="str">
        <f>IF(NEW!$BH223=LOADER!$I$127,"YES","NO")</f>
        <v>NO</v>
      </c>
      <c r="G158" s="169" t="str">
        <f>IF(NEW!BH223=LOADER!$I$127,LOADER!$H$127,IF(NEW!BH223=LOADER!$I$128,LOADER!$H$128,IF(NEW!BH223=LOADER!$I$129,LOADER!$H$129,IF(NEW!BH223=LOADER!$I$130,LOADER!$H$130,IF(NEW!BH223=LOADER!$I$131,LOADER!$H$131,IF(NEW!BH223=LOADER!$I$132,LOADER!$H$132,IF(NEW!BH224=LOADER!$I$133,LOADER!$H$133,IF(NEW!BH223=LOADER!$I$134,LOADER!$H$134,IF(NEW!BH223=LOADER!$I$135,LOADER!$H$135,"0")))))))))</f>
        <v>0</v>
      </c>
      <c r="H158" s="138" t="str">
        <f>IF(ISBLANK(NEW!G223),"",NEW!G223)</f>
        <v/>
      </c>
      <c r="I158" s="139"/>
    </row>
    <row r="159" spans="1:9" x14ac:dyDescent="0.35">
      <c r="A159" s="334" t="str">
        <f>IF(ISBLANK(NEW!H224),"",NEW!H224)</f>
        <v/>
      </c>
      <c r="B159" s="335"/>
      <c r="C159" s="137" t="str">
        <f>IF(ISBLANK(NEW!I224),"",NEW!I224)</f>
        <v/>
      </c>
      <c r="D159" s="137" t="str">
        <f>IF(ISBLANK(NEW!J224),"",NEW!J224)</f>
        <v/>
      </c>
      <c r="E159" s="137" t="str">
        <f>IF(ISBLANK(NEW!K224),"",NEW!K224)</f>
        <v/>
      </c>
      <c r="F159" s="138" t="str">
        <f>IF(NEW!$BH224=LOADER!$I$127,"YES","NO")</f>
        <v>NO</v>
      </c>
      <c r="G159" s="169" t="str">
        <f>IF(NEW!BH224=LOADER!$I$127,LOADER!$H$127,IF(NEW!BH224=LOADER!$I$128,LOADER!$H$128,IF(NEW!BH224=LOADER!$I$129,LOADER!$H$129,IF(NEW!BH224=LOADER!$I$130,LOADER!$H$130,IF(NEW!BH224=LOADER!$I$131,LOADER!$H$131,IF(NEW!BH224=LOADER!$I$132,LOADER!$H$132,IF(NEW!BH225=LOADER!$I$133,LOADER!$H$133,IF(NEW!BH224=LOADER!$I$134,LOADER!$H$134,IF(NEW!BH224=LOADER!$I$135,LOADER!$H$135,"0")))))))))</f>
        <v>0</v>
      </c>
      <c r="H159" s="138" t="str">
        <f>IF(ISBLANK(NEW!G224),"",NEW!G224)</f>
        <v/>
      </c>
      <c r="I159" s="139"/>
    </row>
    <row r="160" spans="1:9" x14ac:dyDescent="0.35">
      <c r="A160" s="334" t="str">
        <f>IF(ISBLANK(NEW!H225),"",NEW!H225)</f>
        <v/>
      </c>
      <c r="B160" s="335"/>
      <c r="C160" s="137" t="str">
        <f>IF(ISBLANK(NEW!I225),"",NEW!I225)</f>
        <v/>
      </c>
      <c r="D160" s="137" t="str">
        <f>IF(ISBLANK(NEW!J225),"",NEW!J225)</f>
        <v/>
      </c>
      <c r="E160" s="137" t="str">
        <f>IF(ISBLANK(NEW!K225),"",NEW!K225)</f>
        <v/>
      </c>
      <c r="F160" s="138" t="str">
        <f>IF(NEW!$BH225=LOADER!$I$127,"YES","NO")</f>
        <v>NO</v>
      </c>
      <c r="G160" s="169" t="str">
        <f>IF(NEW!BH225=LOADER!$I$127,LOADER!$H$127,IF(NEW!BH225=LOADER!$I$128,LOADER!$H$128,IF(NEW!BH225=LOADER!$I$129,LOADER!$H$129,IF(NEW!BH225=LOADER!$I$130,LOADER!$H$130,IF(NEW!BH225=LOADER!$I$131,LOADER!$H$131,IF(NEW!BH225=LOADER!$I$132,LOADER!$H$132,IF(NEW!BH226=LOADER!$I$133,LOADER!$H$133,IF(NEW!BH225=LOADER!$I$134,LOADER!$H$134,IF(NEW!BH225=LOADER!$I$135,LOADER!$H$135,"0")))))))))</f>
        <v>0</v>
      </c>
      <c r="H160" s="138" t="str">
        <f>IF(ISBLANK(NEW!G225),"",NEW!G225)</f>
        <v/>
      </c>
      <c r="I160" s="139"/>
    </row>
    <row r="161" spans="1:9" x14ac:dyDescent="0.35">
      <c r="A161" s="334" t="str">
        <f>IF(ISBLANK(NEW!H226),"",NEW!H226)</f>
        <v/>
      </c>
      <c r="B161" s="335"/>
      <c r="C161" s="137" t="str">
        <f>IF(ISBLANK(NEW!I226),"",NEW!I226)</f>
        <v/>
      </c>
      <c r="D161" s="137" t="str">
        <f>IF(ISBLANK(NEW!J226),"",NEW!J226)</f>
        <v/>
      </c>
      <c r="E161" s="137" t="str">
        <f>IF(ISBLANK(NEW!K226),"",NEW!K226)</f>
        <v/>
      </c>
      <c r="F161" s="138" t="str">
        <f>IF(NEW!$BH226=LOADER!$I$127,"YES","NO")</f>
        <v>NO</v>
      </c>
      <c r="G161" s="169" t="str">
        <f>IF(NEW!BH226=LOADER!$I$127,LOADER!$H$127,IF(NEW!BH226=LOADER!$I$128,LOADER!$H$128,IF(NEW!BH226=LOADER!$I$129,LOADER!$H$129,IF(NEW!BH226=LOADER!$I$130,LOADER!$H$130,IF(NEW!BH226=LOADER!$I$131,LOADER!$H$131,IF(NEW!BH226=LOADER!$I$132,LOADER!$H$132,IF(NEW!BH227=LOADER!$I$133,LOADER!$H$133,IF(NEW!BH226=LOADER!$I$134,LOADER!$H$134,IF(NEW!BH226=LOADER!$I$135,LOADER!$H$135,"0")))))))))</f>
        <v>0</v>
      </c>
      <c r="H161" s="138" t="str">
        <f>IF(ISBLANK(NEW!G226),"",NEW!G226)</f>
        <v/>
      </c>
      <c r="I161" s="139"/>
    </row>
    <row r="162" spans="1:9" x14ac:dyDescent="0.35">
      <c r="A162" s="334" t="str">
        <f>IF(ISBLANK(NEW!H227),"",NEW!H227)</f>
        <v/>
      </c>
      <c r="B162" s="335"/>
      <c r="C162" s="137" t="str">
        <f>IF(ISBLANK(NEW!I227),"",NEW!I227)</f>
        <v/>
      </c>
      <c r="D162" s="137" t="str">
        <f>IF(ISBLANK(NEW!J227),"",NEW!J227)</f>
        <v/>
      </c>
      <c r="E162" s="137" t="str">
        <f>IF(ISBLANK(NEW!K227),"",NEW!K227)</f>
        <v/>
      </c>
      <c r="F162" s="138" t="str">
        <f>IF(NEW!$BH227=LOADER!$I$127,"YES","NO")</f>
        <v>NO</v>
      </c>
      <c r="G162" s="169" t="str">
        <f>IF(NEW!BH227=LOADER!$I$127,LOADER!$H$127,IF(NEW!BH227=LOADER!$I$128,LOADER!$H$128,IF(NEW!BH227=LOADER!$I$129,LOADER!$H$129,IF(NEW!BH227=LOADER!$I$130,LOADER!$H$130,IF(NEW!BH227=LOADER!$I$131,LOADER!$H$131,IF(NEW!BH227=LOADER!$I$132,LOADER!$H$132,IF(NEW!BH228=LOADER!$I$133,LOADER!$H$133,IF(NEW!BH227=LOADER!$I$134,LOADER!$H$134,IF(NEW!BH227=LOADER!$I$135,LOADER!$H$135,"0")))))))))</f>
        <v>0</v>
      </c>
      <c r="H162" s="138" t="str">
        <f>IF(ISBLANK(NEW!G227),"",NEW!G227)</f>
        <v/>
      </c>
      <c r="I162" s="139"/>
    </row>
    <row r="163" spans="1:9" x14ac:dyDescent="0.35">
      <c r="A163" s="334" t="str">
        <f>IF(ISBLANK(NEW!H228),"",NEW!H228)</f>
        <v/>
      </c>
      <c r="B163" s="335"/>
      <c r="C163" s="137" t="str">
        <f>IF(ISBLANK(NEW!I228),"",NEW!I228)</f>
        <v/>
      </c>
      <c r="D163" s="137" t="str">
        <f>IF(ISBLANK(NEW!J228),"",NEW!J228)</f>
        <v/>
      </c>
      <c r="E163" s="137" t="str">
        <f>IF(ISBLANK(NEW!K228),"",NEW!K228)</f>
        <v/>
      </c>
      <c r="F163" s="138" t="str">
        <f>IF(NEW!$BH228=LOADER!$I$127,"YES","NO")</f>
        <v>NO</v>
      </c>
      <c r="G163" s="169" t="str">
        <f>IF(NEW!BH228=LOADER!$I$127,LOADER!$H$127,IF(NEW!BH228=LOADER!$I$128,LOADER!$H$128,IF(NEW!BH228=LOADER!$I$129,LOADER!$H$129,IF(NEW!BH228=LOADER!$I$130,LOADER!$H$130,IF(NEW!BH228=LOADER!$I$131,LOADER!$H$131,IF(NEW!BH228=LOADER!$I$132,LOADER!$H$132,IF(NEW!BH229=LOADER!$I$133,LOADER!$H$133,IF(NEW!BH228=LOADER!$I$134,LOADER!$H$134,IF(NEW!BH228=LOADER!$I$135,LOADER!$H$135,"0")))))))))</f>
        <v>0</v>
      </c>
      <c r="H163" s="138" t="str">
        <f>IF(ISBLANK(NEW!G228),"",NEW!G228)</f>
        <v/>
      </c>
      <c r="I163" s="139"/>
    </row>
    <row r="164" spans="1:9" x14ac:dyDescent="0.35">
      <c r="A164" s="334" t="str">
        <f>IF(ISBLANK(NEW!H229),"",NEW!H229)</f>
        <v/>
      </c>
      <c r="B164" s="335"/>
      <c r="C164" s="137" t="str">
        <f>IF(ISBLANK(NEW!I229),"",NEW!I229)</f>
        <v/>
      </c>
      <c r="D164" s="137" t="str">
        <f>IF(ISBLANK(NEW!J229),"",NEW!J229)</f>
        <v/>
      </c>
      <c r="E164" s="137" t="str">
        <f>IF(ISBLANK(NEW!K229),"",NEW!K229)</f>
        <v/>
      </c>
      <c r="F164" s="138" t="str">
        <f>IF(NEW!$BH229=LOADER!$I$127,"YES","NO")</f>
        <v>NO</v>
      </c>
      <c r="G164" s="169" t="str">
        <f>IF(NEW!BH229=LOADER!$I$127,LOADER!$H$127,IF(NEW!BH229=LOADER!$I$128,LOADER!$H$128,IF(NEW!BH229=LOADER!$I$129,LOADER!$H$129,IF(NEW!BH229=LOADER!$I$130,LOADER!$H$130,IF(NEW!BH229=LOADER!$I$131,LOADER!$H$131,IF(NEW!BH229=LOADER!$I$132,LOADER!$H$132,IF(NEW!BH230=LOADER!$I$133,LOADER!$H$133,IF(NEW!BH229=LOADER!$I$134,LOADER!$H$134,IF(NEW!BH229=LOADER!$I$135,LOADER!$H$135,"0")))))))))</f>
        <v>0</v>
      </c>
      <c r="H164" s="138" t="str">
        <f>IF(ISBLANK(NEW!G229),"",NEW!G229)</f>
        <v/>
      </c>
      <c r="I164" s="139"/>
    </row>
    <row r="165" spans="1:9" x14ac:dyDescent="0.35">
      <c r="A165" s="334" t="str">
        <f>IF(ISBLANK(NEW!H230),"",NEW!H230)</f>
        <v/>
      </c>
      <c r="B165" s="335"/>
      <c r="C165" s="137" t="str">
        <f>IF(ISBLANK(NEW!I230),"",NEW!I230)</f>
        <v/>
      </c>
      <c r="D165" s="137" t="str">
        <f>IF(ISBLANK(NEW!J230),"",NEW!J230)</f>
        <v/>
      </c>
      <c r="E165" s="137" t="str">
        <f>IF(ISBLANK(NEW!K230),"",NEW!K230)</f>
        <v/>
      </c>
      <c r="F165" s="138" t="str">
        <f>IF(NEW!$BH230=LOADER!$I$127,"YES","NO")</f>
        <v>NO</v>
      </c>
      <c r="G165" s="169" t="str">
        <f>IF(NEW!BH230=LOADER!$I$127,LOADER!$H$127,IF(NEW!BH230=LOADER!$I$128,LOADER!$H$128,IF(NEW!BH230=LOADER!$I$129,LOADER!$H$129,IF(NEW!BH230=LOADER!$I$130,LOADER!$H$130,IF(NEW!BH230=LOADER!$I$131,LOADER!$H$131,IF(NEW!BH230=LOADER!$I$132,LOADER!$H$132,IF(NEW!BH231=LOADER!$I$133,LOADER!$H$133,IF(NEW!BH230=LOADER!$I$134,LOADER!$H$134,IF(NEW!BH230=LOADER!$I$135,LOADER!$H$135,"0")))))))))</f>
        <v>0</v>
      </c>
      <c r="H165" s="138" t="str">
        <f>IF(ISBLANK(NEW!G230),"",NEW!G230)</f>
        <v/>
      </c>
      <c r="I165" s="139"/>
    </row>
    <row r="166" spans="1:9" x14ac:dyDescent="0.35">
      <c r="A166" s="334" t="str">
        <f>IF(ISBLANK(NEW!H231),"",NEW!H231)</f>
        <v/>
      </c>
      <c r="B166" s="335"/>
      <c r="C166" s="137" t="str">
        <f>IF(ISBLANK(NEW!I231),"",NEW!I231)</f>
        <v/>
      </c>
      <c r="D166" s="137" t="str">
        <f>IF(ISBLANK(NEW!J231),"",NEW!J231)</f>
        <v/>
      </c>
      <c r="E166" s="137" t="str">
        <f>IF(ISBLANK(NEW!K231),"",NEW!K231)</f>
        <v/>
      </c>
      <c r="F166" s="138" t="str">
        <f>IF(NEW!$BH231=LOADER!$I$127,"YES","NO")</f>
        <v>NO</v>
      </c>
      <c r="G166" s="169" t="str">
        <f>IF(NEW!BH231=LOADER!$I$127,LOADER!$H$127,IF(NEW!BH231=LOADER!$I$128,LOADER!$H$128,IF(NEW!BH231=LOADER!$I$129,LOADER!$H$129,IF(NEW!BH231=LOADER!$I$130,LOADER!$H$130,IF(NEW!BH231=LOADER!$I$131,LOADER!$H$131,IF(NEW!BH231=LOADER!$I$132,LOADER!$H$132,IF(NEW!BH232=LOADER!$I$133,LOADER!$H$133,IF(NEW!BH231=LOADER!$I$134,LOADER!$H$134,IF(NEW!BH231=LOADER!$I$135,LOADER!$H$135,"0")))))))))</f>
        <v>0</v>
      </c>
      <c r="H166" s="138" t="str">
        <f>IF(ISBLANK(NEW!G231),"",NEW!G231)</f>
        <v/>
      </c>
      <c r="I166" s="139"/>
    </row>
    <row r="167" spans="1:9" x14ac:dyDescent="0.35">
      <c r="A167" s="334" t="str">
        <f>IF(ISBLANK(NEW!H232),"",NEW!H232)</f>
        <v/>
      </c>
      <c r="B167" s="335"/>
      <c r="C167" s="137" t="str">
        <f>IF(ISBLANK(NEW!I232),"",NEW!I232)</f>
        <v/>
      </c>
      <c r="D167" s="137" t="str">
        <f>IF(ISBLANK(NEW!J232),"",NEW!J232)</f>
        <v/>
      </c>
      <c r="E167" s="137" t="str">
        <f>IF(ISBLANK(NEW!K232),"",NEW!K232)</f>
        <v/>
      </c>
      <c r="F167" s="138" t="str">
        <f>IF(NEW!$BH232=LOADER!$I$127,"YES","NO")</f>
        <v>NO</v>
      </c>
      <c r="G167" s="169" t="str">
        <f>IF(NEW!BH232=LOADER!$I$127,LOADER!$H$127,IF(NEW!BH232=LOADER!$I$128,LOADER!$H$128,IF(NEW!BH232=LOADER!$I$129,LOADER!$H$129,IF(NEW!BH232=LOADER!$I$130,LOADER!$H$130,IF(NEW!BH232=LOADER!$I$131,LOADER!$H$131,IF(NEW!BH232=LOADER!$I$132,LOADER!$H$132,IF(NEW!BH233=LOADER!$I$133,LOADER!$H$133,IF(NEW!BH232=LOADER!$I$134,LOADER!$H$134,IF(NEW!BH232=LOADER!$I$135,LOADER!$H$135,"0")))))))))</f>
        <v>0</v>
      </c>
      <c r="H167" s="138" t="str">
        <f>IF(ISBLANK(NEW!G232),"",NEW!G232)</f>
        <v/>
      </c>
      <c r="I167" s="139"/>
    </row>
    <row r="168" spans="1:9" x14ac:dyDescent="0.35">
      <c r="A168" s="334" t="str">
        <f>IF(ISBLANK(NEW!H233),"",NEW!H233)</f>
        <v/>
      </c>
      <c r="B168" s="335"/>
      <c r="C168" s="137" t="str">
        <f>IF(ISBLANK(NEW!I233),"",NEW!I233)</f>
        <v/>
      </c>
      <c r="D168" s="137" t="str">
        <f>IF(ISBLANK(NEW!J233),"",NEW!J233)</f>
        <v/>
      </c>
      <c r="E168" s="137" t="str">
        <f>IF(ISBLANK(NEW!K233),"",NEW!K233)</f>
        <v/>
      </c>
      <c r="F168" s="138" t="str">
        <f>IF(NEW!$BH233=LOADER!$I$127,"YES","NO")</f>
        <v>NO</v>
      </c>
      <c r="G168" s="169" t="str">
        <f>IF(NEW!BH233=LOADER!$I$127,LOADER!$H$127,IF(NEW!BH233=LOADER!$I$128,LOADER!$H$128,IF(NEW!BH233=LOADER!$I$129,LOADER!$H$129,IF(NEW!BH233=LOADER!$I$130,LOADER!$H$130,IF(NEW!BH233=LOADER!$I$131,LOADER!$H$131,IF(NEW!BH233=LOADER!$I$132,LOADER!$H$132,IF(NEW!BH234=LOADER!$I$133,LOADER!$H$133,IF(NEW!BH233=LOADER!$I$134,LOADER!$H$134,IF(NEW!BH233=LOADER!$I$135,LOADER!$H$135,"0")))))))))</f>
        <v>0</v>
      </c>
      <c r="H168" s="138" t="str">
        <f>IF(ISBLANK(NEW!G233),"",NEW!G233)</f>
        <v/>
      </c>
      <c r="I168" s="139"/>
    </row>
    <row r="169" spans="1:9" x14ac:dyDescent="0.35">
      <c r="A169" s="334" t="str">
        <f>IF(ISBLANK(NEW!H234),"",NEW!H234)</f>
        <v/>
      </c>
      <c r="B169" s="335"/>
      <c r="C169" s="137" t="str">
        <f>IF(ISBLANK(NEW!I234),"",NEW!I234)</f>
        <v/>
      </c>
      <c r="D169" s="137" t="str">
        <f>IF(ISBLANK(NEW!J234),"",NEW!J234)</f>
        <v/>
      </c>
      <c r="E169" s="137" t="str">
        <f>IF(ISBLANK(NEW!K234),"",NEW!K234)</f>
        <v/>
      </c>
      <c r="F169" s="138" t="str">
        <f>IF(NEW!$BH234=LOADER!$I$127,"YES","NO")</f>
        <v>NO</v>
      </c>
      <c r="G169" s="169" t="str">
        <f>IF(NEW!BH234=LOADER!$I$127,LOADER!$H$127,IF(NEW!BH234=LOADER!$I$128,LOADER!$H$128,IF(NEW!BH234=LOADER!$I$129,LOADER!$H$129,IF(NEW!BH234=LOADER!$I$130,LOADER!$H$130,IF(NEW!BH234=LOADER!$I$131,LOADER!$H$131,IF(NEW!BH234=LOADER!$I$132,LOADER!$H$132,IF(NEW!BH235=LOADER!$I$133,LOADER!$H$133,IF(NEW!BH234=LOADER!$I$134,LOADER!$H$134,IF(NEW!BH234=LOADER!$I$135,LOADER!$H$135,"0")))))))))</f>
        <v>0</v>
      </c>
      <c r="H169" s="138" t="str">
        <f>IF(ISBLANK(NEW!G234),"",NEW!G234)</f>
        <v/>
      </c>
      <c r="I169" s="139"/>
    </row>
    <row r="170" spans="1:9" x14ac:dyDescent="0.35">
      <c r="A170" s="334" t="str">
        <f>IF(ISBLANK(NEW!H235),"",NEW!H235)</f>
        <v/>
      </c>
      <c r="B170" s="335"/>
      <c r="C170" s="137" t="str">
        <f>IF(ISBLANK(NEW!I235),"",NEW!I235)</f>
        <v/>
      </c>
      <c r="D170" s="137" t="str">
        <f>IF(ISBLANK(NEW!J235),"",NEW!J235)</f>
        <v/>
      </c>
      <c r="E170" s="137" t="str">
        <f>IF(ISBLANK(NEW!K235),"",NEW!K235)</f>
        <v/>
      </c>
      <c r="F170" s="138" t="str">
        <f>IF(NEW!$BH235=LOADER!$I$127,"YES","NO")</f>
        <v>NO</v>
      </c>
      <c r="G170" s="169" t="str">
        <f>IF(NEW!BH235=LOADER!$I$127,LOADER!$H$127,IF(NEW!BH235=LOADER!$I$128,LOADER!$H$128,IF(NEW!BH235=LOADER!$I$129,LOADER!$H$129,IF(NEW!BH235=LOADER!$I$130,LOADER!$H$130,IF(NEW!BH235=LOADER!$I$131,LOADER!$H$131,IF(NEW!BH235=LOADER!$I$132,LOADER!$H$132,IF(NEW!BH236=LOADER!$I$133,LOADER!$H$133,IF(NEW!BH235=LOADER!$I$134,LOADER!$H$134,IF(NEW!BH235=LOADER!$I$135,LOADER!$H$135,"0")))))))))</f>
        <v>0</v>
      </c>
      <c r="H170" s="138" t="str">
        <f>IF(ISBLANK(NEW!G235),"",NEW!G235)</f>
        <v/>
      </c>
      <c r="I170" s="139"/>
    </row>
    <row r="171" spans="1:9" x14ac:dyDescent="0.35">
      <c r="A171" s="334" t="str">
        <f>IF(ISBLANK(NEW!H236),"",NEW!H236)</f>
        <v/>
      </c>
      <c r="B171" s="335"/>
      <c r="C171" s="137" t="str">
        <f>IF(ISBLANK(NEW!I236),"",NEW!I236)</f>
        <v/>
      </c>
      <c r="D171" s="137" t="str">
        <f>IF(ISBLANK(NEW!J236),"",NEW!J236)</f>
        <v/>
      </c>
      <c r="E171" s="137" t="str">
        <f>IF(ISBLANK(NEW!K236),"",NEW!K236)</f>
        <v/>
      </c>
      <c r="F171" s="138" t="str">
        <f>IF(NEW!$BH236=LOADER!$I$127,"YES","NO")</f>
        <v>NO</v>
      </c>
      <c r="G171" s="169" t="str">
        <f>IF(NEW!BH236=LOADER!$I$127,LOADER!$H$127,IF(NEW!BH236=LOADER!$I$128,LOADER!$H$128,IF(NEW!BH236=LOADER!$I$129,LOADER!$H$129,IF(NEW!BH236=LOADER!$I$130,LOADER!$H$130,IF(NEW!BH236=LOADER!$I$131,LOADER!$H$131,IF(NEW!BH236=LOADER!$I$132,LOADER!$H$132,IF(NEW!BH237=LOADER!$I$133,LOADER!$H$133,IF(NEW!BH236=LOADER!$I$134,LOADER!$H$134,IF(NEW!BH236=LOADER!$I$135,LOADER!$H$135,"0")))))))))</f>
        <v>0</v>
      </c>
      <c r="H171" s="138" t="str">
        <f>IF(ISBLANK(NEW!G236),"",NEW!G236)</f>
        <v/>
      </c>
      <c r="I171" s="139"/>
    </row>
    <row r="172" spans="1:9" x14ac:dyDescent="0.35">
      <c r="A172" s="334" t="str">
        <f>IF(ISBLANK(NEW!H237),"",NEW!H237)</f>
        <v/>
      </c>
      <c r="B172" s="335"/>
      <c r="C172" s="137" t="str">
        <f>IF(ISBLANK(NEW!I237),"",NEW!I237)</f>
        <v/>
      </c>
      <c r="D172" s="137" t="str">
        <f>IF(ISBLANK(NEW!J237),"",NEW!J237)</f>
        <v/>
      </c>
      <c r="E172" s="137" t="str">
        <f>IF(ISBLANK(NEW!K237),"",NEW!K237)</f>
        <v/>
      </c>
      <c r="F172" s="138" t="str">
        <f>IF(NEW!$BH237=LOADER!$I$127,"YES","NO")</f>
        <v>NO</v>
      </c>
      <c r="G172" s="169" t="str">
        <f>IF(NEW!BH237=LOADER!$I$127,LOADER!$H$127,IF(NEW!BH237=LOADER!$I$128,LOADER!$H$128,IF(NEW!BH237=LOADER!$I$129,LOADER!$H$129,IF(NEW!BH237=LOADER!$I$130,LOADER!$H$130,IF(NEW!BH237=LOADER!$I$131,LOADER!$H$131,IF(NEW!BH237=LOADER!$I$132,LOADER!$H$132,IF(NEW!BH238=LOADER!$I$133,LOADER!$H$133,IF(NEW!BH237=LOADER!$I$134,LOADER!$H$134,IF(NEW!BH237=LOADER!$I$135,LOADER!$H$135,"0")))))))))</f>
        <v>0</v>
      </c>
      <c r="H172" s="138" t="str">
        <f>IF(ISBLANK(NEW!G237),"",NEW!G237)</f>
        <v/>
      </c>
      <c r="I172" s="139"/>
    </row>
    <row r="173" spans="1:9" x14ac:dyDescent="0.35">
      <c r="A173" s="334" t="str">
        <f>IF(ISBLANK(NEW!H238),"",NEW!H238)</f>
        <v/>
      </c>
      <c r="B173" s="335"/>
      <c r="C173" s="137" t="str">
        <f>IF(ISBLANK(NEW!I238),"",NEW!I238)</f>
        <v/>
      </c>
      <c r="D173" s="137" t="str">
        <f>IF(ISBLANK(NEW!J238),"",NEW!J238)</f>
        <v/>
      </c>
      <c r="E173" s="137" t="str">
        <f>IF(ISBLANK(NEW!K238),"",NEW!K238)</f>
        <v/>
      </c>
      <c r="F173" s="138" t="str">
        <f>IF(NEW!$BH238=LOADER!$I$127,"YES","NO")</f>
        <v>NO</v>
      </c>
      <c r="G173" s="169" t="str">
        <f>IF(NEW!BH238=LOADER!$I$127,LOADER!$H$127,IF(NEW!BH238=LOADER!$I$128,LOADER!$H$128,IF(NEW!BH238=LOADER!$I$129,LOADER!$H$129,IF(NEW!BH238=LOADER!$I$130,LOADER!$H$130,IF(NEW!BH238=LOADER!$I$131,LOADER!$H$131,IF(NEW!BH238=LOADER!$I$132,LOADER!$H$132,IF(NEW!BH239=LOADER!$I$133,LOADER!$H$133,IF(NEW!BH238=LOADER!$I$134,LOADER!$H$134,IF(NEW!BH238=LOADER!$I$135,LOADER!$H$135,"0")))))))))</f>
        <v>0</v>
      </c>
      <c r="H173" s="138" t="str">
        <f>IF(ISBLANK(NEW!G238),"",NEW!G238)</f>
        <v/>
      </c>
      <c r="I173" s="139"/>
    </row>
    <row r="174" spans="1:9" x14ac:dyDescent="0.35">
      <c r="A174" s="334" t="str">
        <f>IF(ISBLANK(NEW!H239),"",NEW!H239)</f>
        <v/>
      </c>
      <c r="B174" s="335"/>
      <c r="C174" s="137" t="str">
        <f>IF(ISBLANK(NEW!I239),"",NEW!I239)</f>
        <v/>
      </c>
      <c r="D174" s="137" t="str">
        <f>IF(ISBLANK(NEW!J239),"",NEW!J239)</f>
        <v/>
      </c>
      <c r="E174" s="137" t="str">
        <f>IF(ISBLANK(NEW!K239),"",NEW!K239)</f>
        <v/>
      </c>
      <c r="F174" s="138" t="str">
        <f>IF(NEW!$BH239=LOADER!$I$127,"YES","NO")</f>
        <v>NO</v>
      </c>
      <c r="G174" s="169" t="str">
        <f>IF(NEW!BH239=LOADER!$I$127,LOADER!$H$127,IF(NEW!BH239=LOADER!$I$128,LOADER!$H$128,IF(NEW!BH239=LOADER!$I$129,LOADER!$H$129,IF(NEW!BH239=LOADER!$I$130,LOADER!$H$130,IF(NEW!BH239=LOADER!$I$131,LOADER!$H$131,IF(NEW!BH239=LOADER!$I$132,LOADER!$H$132,IF(NEW!BH240=LOADER!$I$133,LOADER!$H$133,IF(NEW!BH239=LOADER!$I$134,LOADER!$H$134,IF(NEW!BH239=LOADER!$I$135,LOADER!$H$135,"0")))))))))</f>
        <v>0</v>
      </c>
      <c r="H174" s="138" t="str">
        <f>IF(ISBLANK(NEW!G239),"",NEW!G239)</f>
        <v/>
      </c>
      <c r="I174" s="139"/>
    </row>
    <row r="175" spans="1:9" x14ac:dyDescent="0.35">
      <c r="A175" s="334" t="str">
        <f>IF(ISBLANK(NEW!H240),"",NEW!H240)</f>
        <v/>
      </c>
      <c r="B175" s="335"/>
      <c r="C175" s="137" t="str">
        <f>IF(ISBLANK(NEW!I240),"",NEW!I240)</f>
        <v/>
      </c>
      <c r="D175" s="137" t="str">
        <f>IF(ISBLANK(NEW!J240),"",NEW!J240)</f>
        <v/>
      </c>
      <c r="E175" s="137" t="str">
        <f>IF(ISBLANK(NEW!K240),"",NEW!K240)</f>
        <v/>
      </c>
      <c r="F175" s="138" t="str">
        <f>IF(NEW!$BH240=LOADER!$I$127,"YES","NO")</f>
        <v>NO</v>
      </c>
      <c r="G175" s="169" t="str">
        <f>IF(NEW!BH240=LOADER!$I$127,LOADER!$H$127,IF(NEW!BH240=LOADER!$I$128,LOADER!$H$128,IF(NEW!BH240=LOADER!$I$129,LOADER!$H$129,IF(NEW!BH240=LOADER!$I$130,LOADER!$H$130,IF(NEW!BH240=LOADER!$I$131,LOADER!$H$131,IF(NEW!BH240=LOADER!$I$132,LOADER!$H$132,IF(NEW!BH241=LOADER!$I$133,LOADER!$H$133,IF(NEW!BH240=LOADER!$I$134,LOADER!$H$134,IF(NEW!BH240=LOADER!$I$135,LOADER!$H$135,"0")))))))))</f>
        <v>0</v>
      </c>
      <c r="H175" s="138" t="str">
        <f>IF(ISBLANK(NEW!G240),"",NEW!G240)</f>
        <v/>
      </c>
      <c r="I175" s="139"/>
    </row>
    <row r="176" spans="1:9" x14ac:dyDescent="0.35">
      <c r="A176" s="334" t="str">
        <f>IF(ISBLANK(NEW!H241),"",NEW!H241)</f>
        <v/>
      </c>
      <c r="B176" s="335"/>
      <c r="C176" s="137" t="str">
        <f>IF(ISBLANK(NEW!I241),"",NEW!I241)</f>
        <v/>
      </c>
      <c r="D176" s="137" t="str">
        <f>IF(ISBLANK(NEW!J241),"",NEW!J241)</f>
        <v/>
      </c>
      <c r="E176" s="137" t="str">
        <f>IF(ISBLANK(NEW!K241),"",NEW!K241)</f>
        <v/>
      </c>
      <c r="F176" s="138" t="str">
        <f>IF(NEW!$BH241=LOADER!$I$127,"YES","NO")</f>
        <v>NO</v>
      </c>
      <c r="G176" s="169" t="str">
        <f>IF(NEW!BH241=LOADER!$I$127,LOADER!$H$127,IF(NEW!BH241=LOADER!$I$128,LOADER!$H$128,IF(NEW!BH241=LOADER!$I$129,LOADER!$H$129,IF(NEW!BH241=LOADER!$I$130,LOADER!$H$130,IF(NEW!BH241=LOADER!$I$131,LOADER!$H$131,IF(NEW!BH241=LOADER!$I$132,LOADER!$H$132,IF(NEW!BH242=LOADER!$I$133,LOADER!$H$133,IF(NEW!BH241=LOADER!$I$134,LOADER!$H$134,IF(NEW!BH241=LOADER!$I$135,LOADER!$H$135,"0")))))))))</f>
        <v>0</v>
      </c>
      <c r="H176" s="138" t="str">
        <f>IF(ISBLANK(NEW!G241),"",NEW!G241)</f>
        <v/>
      </c>
      <c r="I176" s="139"/>
    </row>
    <row r="177" spans="1:9" x14ac:dyDescent="0.35">
      <c r="A177" s="334" t="str">
        <f>IF(ISBLANK(NEW!H242),"",NEW!H242)</f>
        <v/>
      </c>
      <c r="B177" s="335"/>
      <c r="C177" s="137" t="str">
        <f>IF(ISBLANK(NEW!I242),"",NEW!I242)</f>
        <v/>
      </c>
      <c r="D177" s="137" t="str">
        <f>IF(ISBLANK(NEW!J242),"",NEW!J242)</f>
        <v/>
      </c>
      <c r="E177" s="137" t="str">
        <f>IF(ISBLANK(NEW!K242),"",NEW!K242)</f>
        <v/>
      </c>
      <c r="F177" s="138" t="str">
        <f>IF(NEW!$BH242=LOADER!$I$127,"YES","NO")</f>
        <v>NO</v>
      </c>
      <c r="G177" s="169" t="str">
        <f>IF(NEW!BH242=LOADER!$I$127,LOADER!$H$127,IF(NEW!BH242=LOADER!$I$128,LOADER!$H$128,IF(NEW!BH242=LOADER!$I$129,LOADER!$H$129,IF(NEW!BH242=LOADER!$I$130,LOADER!$H$130,IF(NEW!BH242=LOADER!$I$131,LOADER!$H$131,IF(NEW!BH242=LOADER!$I$132,LOADER!$H$132,IF(NEW!BH243=LOADER!$I$133,LOADER!$H$133,IF(NEW!BH242=LOADER!$I$134,LOADER!$H$134,IF(NEW!BH242=LOADER!$I$135,LOADER!$H$135,"0")))))))))</f>
        <v>0</v>
      </c>
      <c r="H177" s="138" t="str">
        <f>IF(ISBLANK(NEW!G242),"",NEW!G242)</f>
        <v/>
      </c>
      <c r="I177" s="139"/>
    </row>
    <row r="178" spans="1:9" x14ac:dyDescent="0.35">
      <c r="A178" s="334" t="str">
        <f>IF(ISBLANK(NEW!H243),"",NEW!H243)</f>
        <v/>
      </c>
      <c r="B178" s="335"/>
      <c r="C178" s="137" t="str">
        <f>IF(ISBLANK(NEW!I243),"",NEW!I243)</f>
        <v/>
      </c>
      <c r="D178" s="137" t="str">
        <f>IF(ISBLANK(NEW!J243),"",NEW!J243)</f>
        <v/>
      </c>
      <c r="E178" s="137" t="str">
        <f>IF(ISBLANK(NEW!K243),"",NEW!K243)</f>
        <v/>
      </c>
      <c r="F178" s="138" t="str">
        <f>IF(NEW!$BH243=LOADER!$I$127,"YES","NO")</f>
        <v>NO</v>
      </c>
      <c r="G178" s="169" t="str">
        <f>IF(NEW!BH243=LOADER!$I$127,LOADER!$H$127,IF(NEW!BH243=LOADER!$I$128,LOADER!$H$128,IF(NEW!BH243=LOADER!$I$129,LOADER!$H$129,IF(NEW!BH243=LOADER!$I$130,LOADER!$H$130,IF(NEW!BH243=LOADER!$I$131,LOADER!$H$131,IF(NEW!BH243=LOADER!$I$132,LOADER!$H$132,IF(NEW!BH244=LOADER!$I$133,LOADER!$H$133,IF(NEW!BH243=LOADER!$I$134,LOADER!$H$134,IF(NEW!BH243=LOADER!$I$135,LOADER!$H$135,"0")))))))))</f>
        <v>0</v>
      </c>
      <c r="H178" s="138" t="str">
        <f>IF(ISBLANK(NEW!G243),"",NEW!G243)</f>
        <v/>
      </c>
      <c r="I178" s="139"/>
    </row>
    <row r="179" spans="1:9" x14ac:dyDescent="0.35">
      <c r="A179" s="334" t="str">
        <f>IF(ISBLANK(NEW!H244),"",NEW!H244)</f>
        <v/>
      </c>
      <c r="B179" s="335"/>
      <c r="C179" s="137" t="str">
        <f>IF(ISBLANK(NEW!I244),"",NEW!I244)</f>
        <v/>
      </c>
      <c r="D179" s="137" t="str">
        <f>IF(ISBLANK(NEW!J244),"",NEW!J244)</f>
        <v/>
      </c>
      <c r="E179" s="137" t="str">
        <f>IF(ISBLANK(NEW!K244),"",NEW!K244)</f>
        <v/>
      </c>
      <c r="F179" s="138" t="str">
        <f>IF(NEW!$BH244=LOADER!$I$127,"YES","NO")</f>
        <v>NO</v>
      </c>
      <c r="G179" s="169" t="str">
        <f>IF(NEW!BH244=LOADER!$I$127,LOADER!$H$127,IF(NEW!BH244=LOADER!$I$128,LOADER!$H$128,IF(NEW!BH244=LOADER!$I$129,LOADER!$H$129,IF(NEW!BH244=LOADER!$I$130,LOADER!$H$130,IF(NEW!BH244=LOADER!$I$131,LOADER!$H$131,IF(NEW!BH244=LOADER!$I$132,LOADER!$H$132,IF(NEW!BH245=LOADER!$I$133,LOADER!$H$133,IF(NEW!BH244=LOADER!$I$134,LOADER!$H$134,IF(NEW!BH244=LOADER!$I$135,LOADER!$H$135,"0")))))))))</f>
        <v>0</v>
      </c>
      <c r="H179" s="138" t="str">
        <f>IF(ISBLANK(NEW!G244),"",NEW!G244)</f>
        <v/>
      </c>
      <c r="I179" s="139"/>
    </row>
    <row r="180" spans="1:9" x14ac:dyDescent="0.35">
      <c r="A180" s="334" t="str">
        <f>IF(ISBLANK(NEW!H245),"",NEW!H245)</f>
        <v/>
      </c>
      <c r="B180" s="335"/>
      <c r="C180" s="137" t="str">
        <f>IF(ISBLANK(NEW!I245),"",NEW!I245)</f>
        <v/>
      </c>
      <c r="D180" s="137" t="str">
        <f>IF(ISBLANK(NEW!J245),"",NEW!J245)</f>
        <v/>
      </c>
      <c r="E180" s="137" t="str">
        <f>IF(ISBLANK(NEW!K245),"",NEW!K245)</f>
        <v/>
      </c>
      <c r="F180" s="138" t="str">
        <f>IF(NEW!$BH245=LOADER!$I$127,"YES","NO")</f>
        <v>NO</v>
      </c>
      <c r="G180" s="169" t="str">
        <f>IF(NEW!BH245=LOADER!$I$127,LOADER!$H$127,IF(NEW!BH245=LOADER!$I$128,LOADER!$H$128,IF(NEW!BH245=LOADER!$I$129,LOADER!$H$129,IF(NEW!BH245=LOADER!$I$130,LOADER!$H$130,IF(NEW!BH245=LOADER!$I$131,LOADER!$H$131,IF(NEW!BH245=LOADER!$I$132,LOADER!$H$132,IF(NEW!BH246=LOADER!$I$133,LOADER!$H$133,IF(NEW!BH245=LOADER!$I$134,LOADER!$H$134,IF(NEW!BH245=LOADER!$I$135,LOADER!$H$135,"0")))))))))</f>
        <v>0</v>
      </c>
      <c r="H180" s="138" t="str">
        <f>IF(ISBLANK(NEW!G245),"",NEW!G245)</f>
        <v/>
      </c>
      <c r="I180" s="139"/>
    </row>
    <row r="181" spans="1:9" x14ac:dyDescent="0.35">
      <c r="A181" s="334" t="str">
        <f>IF(ISBLANK(NEW!H246),"",NEW!H246)</f>
        <v/>
      </c>
      <c r="B181" s="335"/>
      <c r="C181" s="137" t="str">
        <f>IF(ISBLANK(NEW!I246),"",NEW!I246)</f>
        <v/>
      </c>
      <c r="D181" s="137" t="str">
        <f>IF(ISBLANK(NEW!J246),"",NEW!J246)</f>
        <v/>
      </c>
      <c r="E181" s="137" t="str">
        <f>IF(ISBLANK(NEW!K246),"",NEW!K246)</f>
        <v/>
      </c>
      <c r="F181" s="138" t="str">
        <f>IF(NEW!$BH246=LOADER!$I$127,"YES","NO")</f>
        <v>NO</v>
      </c>
      <c r="G181" s="169" t="str">
        <f>IF(NEW!BH246=LOADER!$I$127,LOADER!$H$127,IF(NEW!BH246=LOADER!$I$128,LOADER!$H$128,IF(NEW!BH246=LOADER!$I$129,LOADER!$H$129,IF(NEW!BH246=LOADER!$I$130,LOADER!$H$130,IF(NEW!BH246=LOADER!$I$131,LOADER!$H$131,IF(NEW!BH246=LOADER!$I$132,LOADER!$H$132,IF(NEW!BH247=LOADER!$I$133,LOADER!$H$133,IF(NEW!BH246=LOADER!$I$134,LOADER!$H$134,IF(NEW!BH246=LOADER!$I$135,LOADER!$H$135,"0")))))))))</f>
        <v>0</v>
      </c>
      <c r="H181" s="138" t="str">
        <f>IF(ISBLANK(NEW!G246),"",NEW!G246)</f>
        <v/>
      </c>
      <c r="I181" s="139"/>
    </row>
    <row r="182" spans="1:9" x14ac:dyDescent="0.35">
      <c r="A182" s="334" t="str">
        <f>IF(ISBLANK(NEW!H247),"",NEW!H247)</f>
        <v/>
      </c>
      <c r="B182" s="335"/>
      <c r="C182" s="137" t="str">
        <f>IF(ISBLANK(NEW!I247),"",NEW!I247)</f>
        <v/>
      </c>
      <c r="D182" s="137" t="str">
        <f>IF(ISBLANK(NEW!J247),"",NEW!J247)</f>
        <v/>
      </c>
      <c r="E182" s="137" t="str">
        <f>IF(ISBLANK(NEW!K247),"",NEW!K247)</f>
        <v/>
      </c>
      <c r="F182" s="138" t="str">
        <f>IF(NEW!$BH247=LOADER!$I$127,"YES","NO")</f>
        <v>NO</v>
      </c>
      <c r="G182" s="169" t="str">
        <f>IF(NEW!BH247=LOADER!$I$127,LOADER!$H$127,IF(NEW!BH247=LOADER!$I$128,LOADER!$H$128,IF(NEW!BH247=LOADER!$I$129,LOADER!$H$129,IF(NEW!BH247=LOADER!$I$130,LOADER!$H$130,IF(NEW!BH247=LOADER!$I$131,LOADER!$H$131,IF(NEW!BH247=LOADER!$I$132,LOADER!$H$132,IF(NEW!BH248=LOADER!$I$133,LOADER!$H$133,IF(NEW!BH247=LOADER!$I$134,LOADER!$H$134,IF(NEW!BH247=LOADER!$I$135,LOADER!$H$135,"0")))))))))</f>
        <v>0</v>
      </c>
      <c r="H182" s="138" t="str">
        <f>IF(ISBLANK(NEW!G247),"",NEW!G247)</f>
        <v/>
      </c>
      <c r="I182" s="139"/>
    </row>
    <row r="183" spans="1:9" x14ac:dyDescent="0.35">
      <c r="A183" s="334" t="str">
        <f>IF(ISBLANK(NEW!H248),"",NEW!H248)</f>
        <v/>
      </c>
      <c r="B183" s="335"/>
      <c r="C183" s="137" t="str">
        <f>IF(ISBLANK(NEW!I248),"",NEW!I248)</f>
        <v/>
      </c>
      <c r="D183" s="137" t="str">
        <f>IF(ISBLANK(NEW!J248),"",NEW!J248)</f>
        <v/>
      </c>
      <c r="E183" s="137" t="str">
        <f>IF(ISBLANK(NEW!K248),"",NEW!K248)</f>
        <v/>
      </c>
      <c r="F183" s="138" t="str">
        <f>IF(NEW!$BH248=LOADER!$I$127,"YES","NO")</f>
        <v>NO</v>
      </c>
      <c r="G183" s="169" t="str">
        <f>IF(NEW!BH248=LOADER!$I$127,LOADER!$H$127,IF(NEW!BH248=LOADER!$I$128,LOADER!$H$128,IF(NEW!BH248=LOADER!$I$129,LOADER!$H$129,IF(NEW!BH248=LOADER!$I$130,LOADER!$H$130,IF(NEW!BH248=LOADER!$I$131,LOADER!$H$131,IF(NEW!BH248=LOADER!$I$132,LOADER!$H$132,IF(NEW!BH249=LOADER!$I$133,LOADER!$H$133,IF(NEW!BH248=LOADER!$I$134,LOADER!$H$134,IF(NEW!BH248=LOADER!$I$135,LOADER!$H$135,"0")))))))))</f>
        <v>0</v>
      </c>
      <c r="H183" s="138" t="str">
        <f>IF(ISBLANK(NEW!G248),"",NEW!G248)</f>
        <v/>
      </c>
      <c r="I183" s="139"/>
    </row>
    <row r="184" spans="1:9" x14ac:dyDescent="0.35">
      <c r="A184" s="334" t="str">
        <f>IF(ISBLANK(NEW!H249),"",NEW!H249)</f>
        <v/>
      </c>
      <c r="B184" s="335"/>
      <c r="C184" s="137" t="str">
        <f>IF(ISBLANK(NEW!I249),"",NEW!I249)</f>
        <v/>
      </c>
      <c r="D184" s="137" t="str">
        <f>IF(ISBLANK(NEW!J249),"",NEW!J249)</f>
        <v/>
      </c>
      <c r="E184" s="137" t="str">
        <f>IF(ISBLANK(NEW!K249),"",NEW!K249)</f>
        <v/>
      </c>
      <c r="F184" s="138" t="str">
        <f>IF(NEW!$BH249=LOADER!$I$127,"YES","NO")</f>
        <v>NO</v>
      </c>
      <c r="G184" s="169" t="str">
        <f>IF(NEW!BH249=LOADER!$I$127,LOADER!$H$127,IF(NEW!BH249=LOADER!$I$128,LOADER!$H$128,IF(NEW!BH249=LOADER!$I$129,LOADER!$H$129,IF(NEW!BH249=LOADER!$I$130,LOADER!$H$130,IF(NEW!BH249=LOADER!$I$131,LOADER!$H$131,IF(NEW!BH249=LOADER!$I$132,LOADER!$H$132,IF(NEW!BH250=LOADER!$I$133,LOADER!$H$133,IF(NEW!BH249=LOADER!$I$134,LOADER!$H$134,IF(NEW!BH249=LOADER!$I$135,LOADER!$H$135,"0")))))))))</f>
        <v>0</v>
      </c>
      <c r="H184" s="138" t="str">
        <f>IF(ISBLANK(NEW!G249),"",NEW!G249)</f>
        <v/>
      </c>
      <c r="I184" s="139"/>
    </row>
    <row r="185" spans="1:9" x14ac:dyDescent="0.35">
      <c r="A185" s="334" t="str">
        <f>IF(ISBLANK(NEW!H250),"",NEW!H250)</f>
        <v/>
      </c>
      <c r="B185" s="335"/>
      <c r="C185" s="137" t="str">
        <f>IF(ISBLANK(NEW!I250),"",NEW!I250)</f>
        <v/>
      </c>
      <c r="D185" s="137" t="str">
        <f>IF(ISBLANK(NEW!J250),"",NEW!J250)</f>
        <v/>
      </c>
      <c r="E185" s="137" t="str">
        <f>IF(ISBLANK(NEW!K250),"",NEW!K250)</f>
        <v/>
      </c>
      <c r="F185" s="138" t="str">
        <f>IF(NEW!$BH250=LOADER!$I$127,"YES","NO")</f>
        <v>NO</v>
      </c>
      <c r="G185" s="169" t="str">
        <f>IF(NEW!BH250=LOADER!$I$127,LOADER!$H$127,IF(NEW!BH250=LOADER!$I$128,LOADER!$H$128,IF(NEW!BH250=LOADER!$I$129,LOADER!$H$129,IF(NEW!BH250=LOADER!$I$130,LOADER!$H$130,IF(NEW!BH250=LOADER!$I$131,LOADER!$H$131,IF(NEW!BH250=LOADER!$I$132,LOADER!$H$132,IF(NEW!BH251=LOADER!$I$133,LOADER!$H$133,IF(NEW!BH250=LOADER!$I$134,LOADER!$H$134,IF(NEW!BH250=LOADER!$I$135,LOADER!$H$135,"0")))))))))</f>
        <v>0</v>
      </c>
      <c r="H185" s="138" t="str">
        <f>IF(ISBLANK(NEW!G250),"",NEW!G250)</f>
        <v/>
      </c>
      <c r="I185" s="139"/>
    </row>
    <row r="186" spans="1:9" x14ac:dyDescent="0.35">
      <c r="A186" s="334" t="str">
        <f>IF(ISBLANK(NEW!H251),"",NEW!H251)</f>
        <v/>
      </c>
      <c r="B186" s="335"/>
      <c r="C186" s="137" t="str">
        <f>IF(ISBLANK(NEW!I251),"",NEW!I251)</f>
        <v/>
      </c>
      <c r="D186" s="137" t="str">
        <f>IF(ISBLANK(NEW!J251),"",NEW!J251)</f>
        <v/>
      </c>
      <c r="E186" s="137" t="str">
        <f>IF(ISBLANK(NEW!K251),"",NEW!K251)</f>
        <v/>
      </c>
      <c r="F186" s="138" t="str">
        <f>IF(NEW!$BH251=LOADER!$I$127,"YES","NO")</f>
        <v>NO</v>
      </c>
      <c r="G186" s="169" t="str">
        <f>IF(NEW!BH251=LOADER!$I$127,LOADER!$H$127,IF(NEW!BH251=LOADER!$I$128,LOADER!$H$128,IF(NEW!BH251=LOADER!$I$129,LOADER!$H$129,IF(NEW!BH251=LOADER!$I$130,LOADER!$H$130,IF(NEW!BH251=LOADER!$I$131,LOADER!$H$131,IF(NEW!BH251=LOADER!$I$132,LOADER!$H$132,IF(NEW!BH252=LOADER!$I$133,LOADER!$H$133,IF(NEW!BH251=LOADER!$I$134,LOADER!$H$134,IF(NEW!BH251=LOADER!$I$135,LOADER!$H$135,"0")))))))))</f>
        <v>0</v>
      </c>
      <c r="H186" s="138" t="str">
        <f>IF(ISBLANK(NEW!G251),"",NEW!G251)</f>
        <v/>
      </c>
      <c r="I186" s="139"/>
    </row>
    <row r="187" spans="1:9" x14ac:dyDescent="0.35">
      <c r="A187" s="334" t="str">
        <f>IF(ISBLANK(NEW!H252),"",NEW!H252)</f>
        <v/>
      </c>
      <c r="B187" s="335"/>
      <c r="C187" s="137" t="str">
        <f>IF(ISBLANK(NEW!I252),"",NEW!I252)</f>
        <v/>
      </c>
      <c r="D187" s="137" t="str">
        <f>IF(ISBLANK(NEW!J252),"",NEW!J252)</f>
        <v/>
      </c>
      <c r="E187" s="137" t="str">
        <f>IF(ISBLANK(NEW!K252),"",NEW!K252)</f>
        <v/>
      </c>
      <c r="F187" s="138" t="str">
        <f>IF(NEW!$BH252=LOADER!$I$127,"YES","NO")</f>
        <v>NO</v>
      </c>
      <c r="G187" s="169" t="str">
        <f>IF(NEW!BH252=LOADER!$I$127,LOADER!$H$127,IF(NEW!BH252=LOADER!$I$128,LOADER!$H$128,IF(NEW!BH252=LOADER!$I$129,LOADER!$H$129,IF(NEW!BH252=LOADER!$I$130,LOADER!$H$130,IF(NEW!BH252=LOADER!$I$131,LOADER!$H$131,IF(NEW!BH252=LOADER!$I$132,LOADER!$H$132,IF(NEW!BH253=LOADER!$I$133,LOADER!$H$133,IF(NEW!BH252=LOADER!$I$134,LOADER!$H$134,IF(NEW!BH252=LOADER!$I$135,LOADER!$H$135,"0")))))))))</f>
        <v>0</v>
      </c>
      <c r="H187" s="138" t="str">
        <f>IF(ISBLANK(NEW!G252),"",NEW!G252)</f>
        <v/>
      </c>
      <c r="I187" s="139"/>
    </row>
    <row r="188" spans="1:9" x14ac:dyDescent="0.35">
      <c r="A188" s="334" t="str">
        <f>IF(ISBLANK(NEW!H253),"",NEW!H253)</f>
        <v/>
      </c>
      <c r="B188" s="335"/>
      <c r="C188" s="137" t="str">
        <f>IF(ISBLANK(NEW!I253),"",NEW!I253)</f>
        <v/>
      </c>
      <c r="D188" s="137" t="str">
        <f>IF(ISBLANK(NEW!J253),"",NEW!J253)</f>
        <v/>
      </c>
      <c r="E188" s="137" t="str">
        <f>IF(ISBLANK(NEW!K253),"",NEW!K253)</f>
        <v/>
      </c>
      <c r="F188" s="138" t="str">
        <f>IF(NEW!$BH253=LOADER!$I$127,"YES","NO")</f>
        <v>NO</v>
      </c>
      <c r="G188" s="169" t="str">
        <f>IF(NEW!BH253=LOADER!$I$127,LOADER!$H$127,IF(NEW!BH253=LOADER!$I$128,LOADER!$H$128,IF(NEW!BH253=LOADER!$I$129,LOADER!$H$129,IF(NEW!BH253=LOADER!$I$130,LOADER!$H$130,IF(NEW!BH253=LOADER!$I$131,LOADER!$H$131,IF(NEW!BH253=LOADER!$I$132,LOADER!$H$132,IF(NEW!BH254=LOADER!$I$133,LOADER!$H$133,IF(NEW!BH253=LOADER!$I$134,LOADER!$H$134,IF(NEW!BH253=LOADER!$I$135,LOADER!$H$135,"0")))))))))</f>
        <v>0</v>
      </c>
      <c r="H188" s="138" t="str">
        <f>IF(ISBLANK(NEW!G253),"",NEW!G253)</f>
        <v/>
      </c>
      <c r="I188" s="139"/>
    </row>
    <row r="189" spans="1:9" x14ac:dyDescent="0.35">
      <c r="A189" s="334" t="str">
        <f>IF(ISBLANK(NEW!H254),"",NEW!H254)</f>
        <v/>
      </c>
      <c r="B189" s="335"/>
      <c r="C189" s="137" t="str">
        <f>IF(ISBLANK(NEW!I254),"",NEW!I254)</f>
        <v/>
      </c>
      <c r="D189" s="137" t="str">
        <f>IF(ISBLANK(NEW!J254),"",NEW!J254)</f>
        <v/>
      </c>
      <c r="E189" s="137" t="str">
        <f>IF(ISBLANK(NEW!K254),"",NEW!K254)</f>
        <v/>
      </c>
      <c r="F189" s="138" t="str">
        <f>IF(NEW!$BH254=LOADER!$I$127,"YES","NO")</f>
        <v>NO</v>
      </c>
      <c r="G189" s="169" t="str">
        <f>IF(NEW!BH254=LOADER!$I$127,LOADER!$H$127,IF(NEW!BH254=LOADER!$I$128,LOADER!$H$128,IF(NEW!BH254=LOADER!$I$129,LOADER!$H$129,IF(NEW!BH254=LOADER!$I$130,LOADER!$H$130,IF(NEW!BH254=LOADER!$I$131,LOADER!$H$131,IF(NEW!BH254=LOADER!$I$132,LOADER!$H$132,IF(NEW!BH255=LOADER!$I$133,LOADER!$H$133,IF(NEW!BH254=LOADER!$I$134,LOADER!$H$134,IF(NEW!BH254=LOADER!$I$135,LOADER!$H$135,"0")))))))))</f>
        <v>0</v>
      </c>
      <c r="H189" s="138" t="str">
        <f>IF(ISBLANK(NEW!G254),"",NEW!G254)</f>
        <v/>
      </c>
      <c r="I189" s="139"/>
    </row>
    <row r="190" spans="1:9" x14ac:dyDescent="0.35">
      <c r="A190" s="334" t="str">
        <f>IF(ISBLANK(NEW!H255),"",NEW!H255)</f>
        <v/>
      </c>
      <c r="B190" s="335"/>
      <c r="C190" s="137" t="str">
        <f>IF(ISBLANK(NEW!I255),"",NEW!I255)</f>
        <v/>
      </c>
      <c r="D190" s="137" t="str">
        <f>IF(ISBLANK(NEW!J255),"",NEW!J255)</f>
        <v/>
      </c>
      <c r="E190" s="137" t="str">
        <f>IF(ISBLANK(NEW!K255),"",NEW!K255)</f>
        <v/>
      </c>
      <c r="F190" s="138" t="str">
        <f>IF(NEW!$BH255=LOADER!$I$127,"YES","NO")</f>
        <v>NO</v>
      </c>
      <c r="G190" s="169" t="str">
        <f>IF(NEW!BH255=LOADER!$I$127,LOADER!$H$127,IF(NEW!BH255=LOADER!$I$128,LOADER!$H$128,IF(NEW!BH255=LOADER!$I$129,LOADER!$H$129,IF(NEW!BH255=LOADER!$I$130,LOADER!$H$130,IF(NEW!BH255=LOADER!$I$131,LOADER!$H$131,IF(NEW!BH255=LOADER!$I$132,LOADER!$H$132,IF(NEW!BH256=LOADER!$I$133,LOADER!$H$133,IF(NEW!BH255=LOADER!$I$134,LOADER!$H$134,IF(NEW!BH255=LOADER!$I$135,LOADER!$H$135,"0")))))))))</f>
        <v>0</v>
      </c>
      <c r="H190" s="138" t="str">
        <f>IF(ISBLANK(NEW!G255),"",NEW!G255)</f>
        <v/>
      </c>
      <c r="I190" s="139"/>
    </row>
    <row r="191" spans="1:9" x14ac:dyDescent="0.35">
      <c r="A191" s="334" t="str">
        <f>IF(ISBLANK(NEW!H256),"",NEW!H256)</f>
        <v/>
      </c>
      <c r="B191" s="335"/>
      <c r="C191" s="137" t="str">
        <f>IF(ISBLANK(NEW!I256),"",NEW!I256)</f>
        <v/>
      </c>
      <c r="D191" s="137" t="str">
        <f>IF(ISBLANK(NEW!J256),"",NEW!J256)</f>
        <v/>
      </c>
      <c r="E191" s="137" t="str">
        <f>IF(ISBLANK(NEW!K256),"",NEW!K256)</f>
        <v/>
      </c>
      <c r="F191" s="138" t="str">
        <f>IF(NEW!$BH256=LOADER!$I$127,"YES","NO")</f>
        <v>NO</v>
      </c>
      <c r="G191" s="169" t="str">
        <f>IF(NEW!BH256=LOADER!$I$127,LOADER!$H$127,IF(NEW!BH256=LOADER!$I$128,LOADER!$H$128,IF(NEW!BH256=LOADER!$I$129,LOADER!$H$129,IF(NEW!BH256=LOADER!$I$130,LOADER!$H$130,IF(NEW!BH256=LOADER!$I$131,LOADER!$H$131,IF(NEW!BH256=LOADER!$I$132,LOADER!$H$132,IF(NEW!BH257=LOADER!$I$133,LOADER!$H$133,IF(NEW!BH256=LOADER!$I$134,LOADER!$H$134,IF(NEW!BH256=LOADER!$I$135,LOADER!$H$135,"0")))))))))</f>
        <v>0</v>
      </c>
      <c r="H191" s="138" t="str">
        <f>IF(ISBLANK(NEW!G256),"",NEW!G256)</f>
        <v/>
      </c>
      <c r="I191" s="139"/>
    </row>
    <row r="192" spans="1:9" x14ac:dyDescent="0.35">
      <c r="A192" s="334" t="str">
        <f>IF(ISBLANK(NEW!H257),"",NEW!H257)</f>
        <v/>
      </c>
      <c r="B192" s="335"/>
      <c r="C192" s="137" t="str">
        <f>IF(ISBLANK(NEW!I257),"",NEW!I257)</f>
        <v/>
      </c>
      <c r="D192" s="137" t="str">
        <f>IF(ISBLANK(NEW!J257),"",NEW!J257)</f>
        <v/>
      </c>
      <c r="E192" s="137" t="str">
        <f>IF(ISBLANK(NEW!K257),"",NEW!K257)</f>
        <v/>
      </c>
      <c r="F192" s="138" t="str">
        <f>IF(NEW!$BH257=LOADER!$I$127,"YES","NO")</f>
        <v>NO</v>
      </c>
      <c r="G192" s="169" t="str">
        <f>IF(NEW!BH257=LOADER!$I$127,LOADER!$H$127,IF(NEW!BH257=LOADER!$I$128,LOADER!$H$128,IF(NEW!BH257=LOADER!$I$129,LOADER!$H$129,IF(NEW!BH257=LOADER!$I$130,LOADER!$H$130,IF(NEW!BH257=LOADER!$I$131,LOADER!$H$131,IF(NEW!BH257=LOADER!$I$132,LOADER!$H$132,IF(NEW!BH258=LOADER!$I$133,LOADER!$H$133,IF(NEW!BH257=LOADER!$I$134,LOADER!$H$134,IF(NEW!BH257=LOADER!$I$135,LOADER!$H$135,"0")))))))))</f>
        <v>0</v>
      </c>
      <c r="H192" s="138" t="str">
        <f>IF(ISBLANK(NEW!G257),"",NEW!G257)</f>
        <v/>
      </c>
      <c r="I192" s="139"/>
    </row>
    <row r="193" spans="1:9" x14ac:dyDescent="0.35">
      <c r="A193" s="334" t="str">
        <f>IF(ISBLANK(NEW!H258),"",NEW!H258)</f>
        <v/>
      </c>
      <c r="B193" s="335"/>
      <c r="C193" s="137" t="str">
        <f>IF(ISBLANK(NEW!I258),"",NEW!I258)</f>
        <v/>
      </c>
      <c r="D193" s="137" t="str">
        <f>IF(ISBLANK(NEW!J258),"",NEW!J258)</f>
        <v/>
      </c>
      <c r="E193" s="137" t="str">
        <f>IF(ISBLANK(NEW!K258),"",NEW!K258)</f>
        <v/>
      </c>
      <c r="F193" s="138" t="str">
        <f>IF(NEW!$BH258=LOADER!$I$127,"YES","NO")</f>
        <v>NO</v>
      </c>
      <c r="G193" s="169" t="str">
        <f>IF(NEW!BH258=LOADER!$I$127,LOADER!$H$127,IF(NEW!BH258=LOADER!$I$128,LOADER!$H$128,IF(NEW!BH258=LOADER!$I$129,LOADER!$H$129,IF(NEW!BH258=LOADER!$I$130,LOADER!$H$130,IF(NEW!BH258=LOADER!$I$131,LOADER!$H$131,IF(NEW!BH258=LOADER!$I$132,LOADER!$H$132,IF(NEW!BH259=LOADER!$I$133,LOADER!$H$133,IF(NEW!BH258=LOADER!$I$134,LOADER!$H$134,IF(NEW!BH258=LOADER!$I$135,LOADER!$H$135,"0")))))))))</f>
        <v>0</v>
      </c>
      <c r="H193" s="138" t="str">
        <f>IF(ISBLANK(NEW!G258),"",NEW!G258)</f>
        <v/>
      </c>
      <c r="I193" s="139"/>
    </row>
    <row r="194" spans="1:9" x14ac:dyDescent="0.35">
      <c r="A194" s="334" t="str">
        <f>IF(ISBLANK(NEW!H259),"",NEW!H259)</f>
        <v/>
      </c>
      <c r="B194" s="335"/>
      <c r="C194" s="137" t="str">
        <f>IF(ISBLANK(NEW!I259),"",NEW!I259)</f>
        <v/>
      </c>
      <c r="D194" s="137" t="str">
        <f>IF(ISBLANK(NEW!J259),"",NEW!J259)</f>
        <v/>
      </c>
      <c r="E194" s="137" t="str">
        <f>IF(ISBLANK(NEW!K259),"",NEW!K259)</f>
        <v/>
      </c>
      <c r="F194" s="138" t="str">
        <f>IF(NEW!$BH259=LOADER!$I$127,"YES","NO")</f>
        <v>NO</v>
      </c>
      <c r="G194" s="169" t="str">
        <f>IF(NEW!BH259=LOADER!$I$127,LOADER!$H$127,IF(NEW!BH259=LOADER!$I$128,LOADER!$H$128,IF(NEW!BH259=LOADER!$I$129,LOADER!$H$129,IF(NEW!BH259=LOADER!$I$130,LOADER!$H$130,IF(NEW!BH259=LOADER!$I$131,LOADER!$H$131,IF(NEW!BH259=LOADER!$I$132,LOADER!$H$132,IF(NEW!BH260=LOADER!$I$133,LOADER!$H$133,IF(NEW!BH259=LOADER!$I$134,LOADER!$H$134,IF(NEW!BH259=LOADER!$I$135,LOADER!$H$135,"0")))))))))</f>
        <v>0</v>
      </c>
      <c r="H194" s="138" t="str">
        <f>IF(ISBLANK(NEW!G259),"",NEW!G259)</f>
        <v/>
      </c>
      <c r="I194" s="139"/>
    </row>
    <row r="195" spans="1:9" x14ac:dyDescent="0.35">
      <c r="A195" s="334" t="str">
        <f>IF(ISBLANK(NEW!H260),"",NEW!H260)</f>
        <v/>
      </c>
      <c r="B195" s="335"/>
      <c r="C195" s="137" t="str">
        <f>IF(ISBLANK(NEW!I260),"",NEW!I260)</f>
        <v/>
      </c>
      <c r="D195" s="137" t="str">
        <f>IF(ISBLANK(NEW!J260),"",NEW!J260)</f>
        <v/>
      </c>
      <c r="E195" s="137" t="str">
        <f>IF(ISBLANK(NEW!K260),"",NEW!K260)</f>
        <v/>
      </c>
      <c r="F195" s="138" t="str">
        <f>IF(NEW!$BH260=LOADER!$I$127,"YES","NO")</f>
        <v>NO</v>
      </c>
      <c r="G195" s="169" t="str">
        <f>IF(NEW!BH260=LOADER!$I$127,LOADER!$H$127,IF(NEW!BH260=LOADER!$I$128,LOADER!$H$128,IF(NEW!BH260=LOADER!$I$129,LOADER!$H$129,IF(NEW!BH260=LOADER!$I$130,LOADER!$H$130,IF(NEW!BH260=LOADER!$I$131,LOADER!$H$131,IF(NEW!BH260=LOADER!$I$132,LOADER!$H$132,IF(NEW!BH261=LOADER!$I$133,LOADER!$H$133,IF(NEW!BH260=LOADER!$I$134,LOADER!$H$134,IF(NEW!BH260=LOADER!$I$135,LOADER!$H$135,"0")))))))))</f>
        <v>0</v>
      </c>
      <c r="H195" s="138" t="str">
        <f>IF(ISBLANK(NEW!G260),"",NEW!G260)</f>
        <v/>
      </c>
      <c r="I195" s="139"/>
    </row>
    <row r="196" spans="1:9" x14ac:dyDescent="0.35">
      <c r="A196" s="334" t="str">
        <f>IF(ISBLANK(NEW!H261),"",NEW!H261)</f>
        <v/>
      </c>
      <c r="B196" s="335"/>
      <c r="C196" s="137" t="str">
        <f>IF(ISBLANK(NEW!I261),"",NEW!I261)</f>
        <v/>
      </c>
      <c r="D196" s="137" t="str">
        <f>IF(ISBLANK(NEW!J261),"",NEW!J261)</f>
        <v/>
      </c>
      <c r="E196" s="137" t="str">
        <f>IF(ISBLANK(NEW!K261),"",NEW!K261)</f>
        <v/>
      </c>
      <c r="F196" s="138" t="str">
        <f>IF(NEW!$BH261=LOADER!$I$127,"YES","NO")</f>
        <v>NO</v>
      </c>
      <c r="G196" s="169" t="str">
        <f>IF(NEW!BH261=LOADER!$I$127,LOADER!$H$127,IF(NEW!BH261=LOADER!$I$128,LOADER!$H$128,IF(NEW!BH261=LOADER!$I$129,LOADER!$H$129,IF(NEW!BH261=LOADER!$I$130,LOADER!$H$130,IF(NEW!BH261=LOADER!$I$131,LOADER!$H$131,IF(NEW!BH261=LOADER!$I$132,LOADER!$H$132,IF(NEW!BH262=LOADER!$I$133,LOADER!$H$133,IF(NEW!BH261=LOADER!$I$134,LOADER!$H$134,IF(NEW!BH261=LOADER!$I$135,LOADER!$H$135,"0")))))))))</f>
        <v>0</v>
      </c>
      <c r="H196" s="138" t="str">
        <f>IF(ISBLANK(NEW!G261),"",NEW!G261)</f>
        <v/>
      </c>
      <c r="I196" s="139"/>
    </row>
    <row r="197" spans="1:9" x14ac:dyDescent="0.35">
      <c r="A197" s="334" t="str">
        <f>IF(ISBLANK(NEW!H262),"",NEW!H262)</f>
        <v/>
      </c>
      <c r="B197" s="335"/>
      <c r="C197" s="137" t="str">
        <f>IF(ISBLANK(NEW!I262),"",NEW!I262)</f>
        <v/>
      </c>
      <c r="D197" s="137" t="str">
        <f>IF(ISBLANK(NEW!J262),"",NEW!J262)</f>
        <v/>
      </c>
      <c r="E197" s="137" t="str">
        <f>IF(ISBLANK(NEW!K262),"",NEW!K262)</f>
        <v/>
      </c>
      <c r="F197" s="138" t="str">
        <f>IF(NEW!$BH262=LOADER!$I$127,"YES","NO")</f>
        <v>NO</v>
      </c>
      <c r="G197" s="169" t="str">
        <f>IF(NEW!BH262=LOADER!$I$127,LOADER!$H$127,IF(NEW!BH262=LOADER!$I$128,LOADER!$H$128,IF(NEW!BH262=LOADER!$I$129,LOADER!$H$129,IF(NEW!BH262=LOADER!$I$130,LOADER!$H$130,IF(NEW!BH262=LOADER!$I$131,LOADER!$H$131,IF(NEW!BH262=LOADER!$I$132,LOADER!$H$132,IF(NEW!BH263=LOADER!$I$133,LOADER!$H$133,IF(NEW!BH262=LOADER!$I$134,LOADER!$H$134,IF(NEW!BH262=LOADER!$I$135,LOADER!$H$135,"0")))))))))</f>
        <v>0</v>
      </c>
      <c r="H197" s="138" t="str">
        <f>IF(ISBLANK(NEW!G262),"",NEW!G262)</f>
        <v/>
      </c>
      <c r="I197" s="139"/>
    </row>
    <row r="198" spans="1:9" x14ac:dyDescent="0.35">
      <c r="A198" s="334" t="str">
        <f>IF(ISBLANK(NEW!H263),"",NEW!H263)</f>
        <v/>
      </c>
      <c r="B198" s="335"/>
      <c r="C198" s="137" t="str">
        <f>IF(ISBLANK(NEW!I263),"",NEW!I263)</f>
        <v/>
      </c>
      <c r="D198" s="137" t="str">
        <f>IF(ISBLANK(NEW!J263),"",NEW!J263)</f>
        <v/>
      </c>
      <c r="E198" s="137" t="str">
        <f>IF(ISBLANK(NEW!K263),"",NEW!K263)</f>
        <v/>
      </c>
      <c r="F198" s="138" t="str">
        <f>IF(NEW!$BH263=LOADER!$I$127,"YES","NO")</f>
        <v>NO</v>
      </c>
      <c r="G198" s="169" t="str">
        <f>IF(NEW!BH263=LOADER!$I$127,LOADER!$H$127,IF(NEW!BH263=LOADER!$I$128,LOADER!$H$128,IF(NEW!BH263=LOADER!$I$129,LOADER!$H$129,IF(NEW!BH263=LOADER!$I$130,LOADER!$H$130,IF(NEW!BH263=LOADER!$I$131,LOADER!$H$131,IF(NEW!BH263=LOADER!$I$132,LOADER!$H$132,IF(NEW!BH264=LOADER!$I$133,LOADER!$H$133,IF(NEW!BH263=LOADER!$I$134,LOADER!$H$134,IF(NEW!BH263=LOADER!$I$135,LOADER!$H$135,"0")))))))))</f>
        <v>0</v>
      </c>
      <c r="H198" s="138" t="str">
        <f>IF(ISBLANK(NEW!G263),"",NEW!G263)</f>
        <v/>
      </c>
      <c r="I198" s="139"/>
    </row>
    <row r="199" spans="1:9" x14ac:dyDescent="0.35">
      <c r="A199" s="334" t="str">
        <f>IF(ISBLANK(NEW!H264),"",NEW!H264)</f>
        <v/>
      </c>
      <c r="B199" s="335"/>
      <c r="C199" s="137" t="str">
        <f>IF(ISBLANK(NEW!I264),"",NEW!I264)</f>
        <v/>
      </c>
      <c r="D199" s="137" t="str">
        <f>IF(ISBLANK(NEW!J264),"",NEW!J264)</f>
        <v/>
      </c>
      <c r="E199" s="137" t="str">
        <f>IF(ISBLANK(NEW!K264),"",NEW!K264)</f>
        <v/>
      </c>
      <c r="F199" s="138" t="str">
        <f>IF(NEW!$BH264=LOADER!$I$127,"YES","NO")</f>
        <v>NO</v>
      </c>
      <c r="G199" s="169" t="str">
        <f>IF(NEW!BH264=LOADER!$I$127,LOADER!$H$127,IF(NEW!BH264=LOADER!$I$128,LOADER!$H$128,IF(NEW!BH264=LOADER!$I$129,LOADER!$H$129,IF(NEW!BH264=LOADER!$I$130,LOADER!$H$130,IF(NEW!BH264=LOADER!$I$131,LOADER!$H$131,IF(NEW!BH264=LOADER!$I$132,LOADER!$H$132,IF(NEW!BH265=LOADER!$I$133,LOADER!$H$133,IF(NEW!BH264=LOADER!$I$134,LOADER!$H$134,IF(NEW!BH264=LOADER!$I$135,LOADER!$H$135,"0")))))))))</f>
        <v>0</v>
      </c>
      <c r="H199" s="138" t="str">
        <f>IF(ISBLANK(NEW!G264),"",NEW!G264)</f>
        <v/>
      </c>
      <c r="I199" s="139"/>
    </row>
    <row r="200" spans="1:9" x14ac:dyDescent="0.35">
      <c r="A200" s="334" t="str">
        <f>IF(ISBLANK(NEW!H265),"",NEW!H265)</f>
        <v/>
      </c>
      <c r="B200" s="335"/>
      <c r="C200" s="137" t="str">
        <f>IF(ISBLANK(NEW!I265),"",NEW!I265)</f>
        <v/>
      </c>
      <c r="D200" s="137" t="str">
        <f>IF(ISBLANK(NEW!J265),"",NEW!J265)</f>
        <v/>
      </c>
      <c r="E200" s="137" t="str">
        <f>IF(ISBLANK(NEW!K265),"",NEW!K265)</f>
        <v/>
      </c>
      <c r="F200" s="138" t="str">
        <f>IF(NEW!$BH265=LOADER!$I$127,"YES","NO")</f>
        <v>NO</v>
      </c>
      <c r="G200" s="169" t="str">
        <f>IF(NEW!BH265=LOADER!$I$127,LOADER!$H$127,IF(NEW!BH265=LOADER!$I$128,LOADER!$H$128,IF(NEW!BH265=LOADER!$I$129,LOADER!$H$129,IF(NEW!BH265=LOADER!$I$130,LOADER!$H$130,IF(NEW!BH265=LOADER!$I$131,LOADER!$H$131,IF(NEW!BH265=LOADER!$I$132,LOADER!$H$132,IF(NEW!BH266=LOADER!$I$133,LOADER!$H$133,IF(NEW!BH265=LOADER!$I$134,LOADER!$H$134,IF(NEW!BH265=LOADER!$I$135,LOADER!$H$135,"0")))))))))</f>
        <v>0</v>
      </c>
      <c r="H200" s="138" t="str">
        <f>IF(ISBLANK(NEW!G265),"",NEW!G265)</f>
        <v/>
      </c>
      <c r="I200" s="139"/>
    </row>
    <row r="201" spans="1:9" x14ac:dyDescent="0.35">
      <c r="A201" s="334" t="str">
        <f>IF(ISBLANK(NEW!H266),"",NEW!H266)</f>
        <v/>
      </c>
      <c r="B201" s="335"/>
      <c r="C201" s="137" t="str">
        <f>IF(ISBLANK(NEW!I266),"",NEW!I266)</f>
        <v/>
      </c>
      <c r="D201" s="137" t="str">
        <f>IF(ISBLANK(NEW!J266),"",NEW!J266)</f>
        <v/>
      </c>
      <c r="E201" s="137" t="str">
        <f>IF(ISBLANK(NEW!K266),"",NEW!K266)</f>
        <v/>
      </c>
      <c r="F201" s="138" t="str">
        <f>IF(NEW!$BH266=LOADER!$I$127,"YES","NO")</f>
        <v>NO</v>
      </c>
      <c r="G201" s="169" t="str">
        <f>IF(NEW!BH266=LOADER!$I$127,LOADER!$H$127,IF(NEW!BH266=LOADER!$I$128,LOADER!$H$128,IF(NEW!BH266=LOADER!$I$129,LOADER!$H$129,IF(NEW!BH266=LOADER!$I$130,LOADER!$H$130,IF(NEW!BH266=LOADER!$I$131,LOADER!$H$131,IF(NEW!BH266=LOADER!$I$132,LOADER!$H$132,IF(NEW!BH267=LOADER!$I$133,LOADER!$H$133,IF(NEW!BH266=LOADER!$I$134,LOADER!$H$134,IF(NEW!BH266=LOADER!$I$135,LOADER!$H$135,"0")))))))))</f>
        <v>0</v>
      </c>
      <c r="H201" s="138" t="str">
        <f>IF(ISBLANK(NEW!G266),"",NEW!G266)</f>
        <v/>
      </c>
      <c r="I201" s="139"/>
    </row>
    <row r="202" spans="1:9" x14ac:dyDescent="0.35">
      <c r="A202" s="334" t="str">
        <f>IF(ISBLANK(NEW!H267),"",NEW!H267)</f>
        <v/>
      </c>
      <c r="B202" s="335"/>
      <c r="C202" s="137" t="str">
        <f>IF(ISBLANK(NEW!I267),"",NEW!I267)</f>
        <v/>
      </c>
      <c r="D202" s="137" t="str">
        <f>IF(ISBLANK(NEW!J267),"",NEW!J267)</f>
        <v/>
      </c>
      <c r="E202" s="137" t="str">
        <f>IF(ISBLANK(NEW!K267),"",NEW!K267)</f>
        <v/>
      </c>
      <c r="F202" s="138" t="str">
        <f>IF(NEW!$BH267=LOADER!$I$127,"YES","NO")</f>
        <v>NO</v>
      </c>
      <c r="G202" s="169" t="str">
        <f>IF(NEW!BH267=LOADER!$I$127,LOADER!$H$127,IF(NEW!BH267=LOADER!$I$128,LOADER!$H$128,IF(NEW!BH267=LOADER!$I$129,LOADER!$H$129,IF(NEW!BH267=LOADER!$I$130,LOADER!$H$130,IF(NEW!BH267=LOADER!$I$131,LOADER!$H$131,IF(NEW!BH267=LOADER!$I$132,LOADER!$H$132,IF(NEW!BH268=LOADER!$I$133,LOADER!$H$133,IF(NEW!BH267=LOADER!$I$134,LOADER!$H$134,IF(NEW!BH267=LOADER!$I$135,LOADER!$H$135,"0")))))))))</f>
        <v>0</v>
      </c>
      <c r="H202" s="138" t="str">
        <f>IF(ISBLANK(NEW!G267),"",NEW!G267)</f>
        <v/>
      </c>
      <c r="I202" s="139"/>
    </row>
    <row r="203" spans="1:9" x14ac:dyDescent="0.35">
      <c r="A203" s="334" t="str">
        <f>IF(ISBLANK(NEW!H268),"",NEW!H268)</f>
        <v/>
      </c>
      <c r="B203" s="335"/>
      <c r="C203" s="137" t="str">
        <f>IF(ISBLANK(NEW!I268),"",NEW!I268)</f>
        <v/>
      </c>
      <c r="D203" s="137" t="str">
        <f>IF(ISBLANK(NEW!J268),"",NEW!J268)</f>
        <v/>
      </c>
      <c r="E203" s="137" t="str">
        <f>IF(ISBLANK(NEW!K268),"",NEW!K268)</f>
        <v/>
      </c>
      <c r="F203" s="138" t="str">
        <f>IF(NEW!$BH268=LOADER!$I$127,"YES","NO")</f>
        <v>NO</v>
      </c>
      <c r="G203" s="169" t="str">
        <f>IF(NEW!BH268=LOADER!$I$127,LOADER!$H$127,IF(NEW!BH268=LOADER!$I$128,LOADER!$H$128,IF(NEW!BH268=LOADER!$I$129,LOADER!$H$129,IF(NEW!BH268=LOADER!$I$130,LOADER!$H$130,IF(NEW!BH268=LOADER!$I$131,LOADER!$H$131,IF(NEW!BH268=LOADER!$I$132,LOADER!$H$132,IF(NEW!BH269=LOADER!$I$133,LOADER!$H$133,IF(NEW!BH268=LOADER!$I$134,LOADER!$H$134,IF(NEW!BH268=LOADER!$I$135,LOADER!$H$135,"0")))))))))</f>
        <v>0</v>
      </c>
      <c r="H203" s="138" t="str">
        <f>IF(ISBLANK(NEW!G268),"",NEW!G268)</f>
        <v/>
      </c>
      <c r="I203" s="139"/>
    </row>
    <row r="204" spans="1:9" x14ac:dyDescent="0.35">
      <c r="A204" s="334" t="str">
        <f>IF(ISBLANK(NEW!H269),"",NEW!H269)</f>
        <v/>
      </c>
      <c r="B204" s="335"/>
      <c r="C204" s="137" t="str">
        <f>IF(ISBLANK(NEW!I269),"",NEW!I269)</f>
        <v/>
      </c>
      <c r="D204" s="137" t="str">
        <f>IF(ISBLANK(NEW!J269),"",NEW!J269)</f>
        <v/>
      </c>
      <c r="E204" s="137" t="str">
        <f>IF(ISBLANK(NEW!K269),"",NEW!K269)</f>
        <v/>
      </c>
      <c r="F204" s="138" t="str">
        <f>IF(NEW!$BH269=LOADER!$I$127,"YES","NO")</f>
        <v>NO</v>
      </c>
      <c r="G204" s="169" t="str">
        <f>IF(NEW!BH269=LOADER!$I$127,LOADER!$H$127,IF(NEW!BH269=LOADER!$I$128,LOADER!$H$128,IF(NEW!BH269=LOADER!$I$129,LOADER!$H$129,IF(NEW!BH269=LOADER!$I$130,LOADER!$H$130,IF(NEW!BH269=LOADER!$I$131,LOADER!$H$131,IF(NEW!BH269=LOADER!$I$132,LOADER!$H$132,IF(NEW!BH270=LOADER!$I$133,LOADER!$H$133,IF(NEW!BH269=LOADER!$I$134,LOADER!$H$134,IF(NEW!BH269=LOADER!$I$135,LOADER!$H$135,"0")))))))))</f>
        <v>0</v>
      </c>
      <c r="H204" s="138" t="str">
        <f>IF(ISBLANK(NEW!G269),"",NEW!G269)</f>
        <v/>
      </c>
      <c r="I204" s="139"/>
    </row>
    <row r="205" spans="1:9" x14ac:dyDescent="0.35">
      <c r="A205" s="334" t="str">
        <f>IF(ISBLANK(NEW!H270),"",NEW!H270)</f>
        <v/>
      </c>
      <c r="B205" s="335"/>
      <c r="C205" s="137" t="str">
        <f>IF(ISBLANK(NEW!I270),"",NEW!I270)</f>
        <v/>
      </c>
      <c r="D205" s="137" t="str">
        <f>IF(ISBLANK(NEW!J270),"",NEW!J270)</f>
        <v/>
      </c>
      <c r="E205" s="137" t="str">
        <f>IF(ISBLANK(NEW!K270),"",NEW!K270)</f>
        <v/>
      </c>
      <c r="F205" s="138" t="str">
        <f>IF(NEW!$BH270=LOADER!$I$127,"YES","NO")</f>
        <v>NO</v>
      </c>
      <c r="G205" s="169" t="str">
        <f>IF(NEW!BH270=LOADER!$I$127,LOADER!$H$127,IF(NEW!BH270=LOADER!$I$128,LOADER!$H$128,IF(NEW!BH270=LOADER!$I$129,LOADER!$H$129,IF(NEW!BH270=LOADER!$I$130,LOADER!$H$130,IF(NEW!BH270=LOADER!$I$131,LOADER!$H$131,IF(NEW!BH270=LOADER!$I$132,LOADER!$H$132,IF(NEW!BH271=LOADER!$I$133,LOADER!$H$133,IF(NEW!BH270=LOADER!$I$134,LOADER!$H$134,IF(NEW!BH270=LOADER!$I$135,LOADER!$H$135,"0")))))))))</f>
        <v>0</v>
      </c>
      <c r="H205" s="138" t="str">
        <f>IF(ISBLANK(NEW!G270),"",NEW!G270)</f>
        <v/>
      </c>
      <c r="I205" s="139"/>
    </row>
    <row r="206" spans="1:9" x14ac:dyDescent="0.35">
      <c r="A206" s="334" t="str">
        <f>IF(ISBLANK(NEW!H271),"",NEW!H271)</f>
        <v/>
      </c>
      <c r="B206" s="335"/>
      <c r="C206" s="137" t="str">
        <f>IF(ISBLANK(NEW!I271),"",NEW!I271)</f>
        <v/>
      </c>
      <c r="D206" s="137" t="str">
        <f>IF(ISBLANK(NEW!J271),"",NEW!J271)</f>
        <v/>
      </c>
      <c r="E206" s="137" t="str">
        <f>IF(ISBLANK(NEW!K271),"",NEW!K271)</f>
        <v/>
      </c>
      <c r="F206" s="138" t="str">
        <f>IF(NEW!$BH271=LOADER!$I$127,"YES","NO")</f>
        <v>NO</v>
      </c>
      <c r="G206" s="169" t="str">
        <f>IF(NEW!BH271=LOADER!$I$127,LOADER!$H$127,IF(NEW!BH271=LOADER!$I$128,LOADER!$H$128,IF(NEW!BH271=LOADER!$I$129,LOADER!$H$129,IF(NEW!BH271=LOADER!$I$130,LOADER!$H$130,IF(NEW!BH271=LOADER!$I$131,LOADER!$H$131,IF(NEW!BH271=LOADER!$I$132,LOADER!$H$132,IF(NEW!BH272=LOADER!$I$133,LOADER!$H$133,IF(NEW!BH271=LOADER!$I$134,LOADER!$H$134,IF(NEW!BH271=LOADER!$I$135,LOADER!$H$135,"0")))))))))</f>
        <v>0</v>
      </c>
      <c r="H206" s="138" t="str">
        <f>IF(ISBLANK(NEW!G271),"",NEW!G271)</f>
        <v/>
      </c>
      <c r="I206" s="139"/>
    </row>
    <row r="207" spans="1:9" x14ac:dyDescent="0.35">
      <c r="A207" s="334" t="str">
        <f>IF(ISBLANK(NEW!H272),"",NEW!H272)</f>
        <v/>
      </c>
      <c r="B207" s="335"/>
      <c r="C207" s="137" t="str">
        <f>IF(ISBLANK(NEW!I272),"",NEW!I272)</f>
        <v/>
      </c>
      <c r="D207" s="137" t="str">
        <f>IF(ISBLANK(NEW!J272),"",NEW!J272)</f>
        <v/>
      </c>
      <c r="E207" s="137" t="str">
        <f>IF(ISBLANK(NEW!K272),"",NEW!K272)</f>
        <v/>
      </c>
      <c r="F207" s="138" t="str">
        <f>IF(NEW!$BH272=LOADER!$I$127,"YES","NO")</f>
        <v>NO</v>
      </c>
      <c r="G207" s="169" t="str">
        <f>IF(NEW!BH272=LOADER!$I$127,LOADER!$H$127,IF(NEW!BH272=LOADER!$I$128,LOADER!$H$128,IF(NEW!BH272=LOADER!$I$129,LOADER!$H$129,IF(NEW!BH272=LOADER!$I$130,LOADER!$H$130,IF(NEW!BH272=LOADER!$I$131,LOADER!$H$131,IF(NEW!BH272=LOADER!$I$132,LOADER!$H$132,IF(NEW!BH273=LOADER!$I$133,LOADER!$H$133,IF(NEW!BH272=LOADER!$I$134,LOADER!$H$134,IF(NEW!BH272=LOADER!$I$135,LOADER!$H$135,"0")))))))))</f>
        <v>0</v>
      </c>
      <c r="H207" s="138" t="str">
        <f>IF(ISBLANK(NEW!G272),"",NEW!G272)</f>
        <v/>
      </c>
      <c r="I207" s="139"/>
    </row>
    <row r="208" spans="1:9" x14ac:dyDescent="0.35">
      <c r="A208" s="334" t="str">
        <f>IF(ISBLANK(NEW!H273),"",NEW!H273)</f>
        <v/>
      </c>
      <c r="B208" s="335"/>
      <c r="C208" s="137" t="str">
        <f>IF(ISBLANK(NEW!I273),"",NEW!I273)</f>
        <v/>
      </c>
      <c r="D208" s="137" t="str">
        <f>IF(ISBLANK(NEW!J273),"",NEW!J273)</f>
        <v/>
      </c>
      <c r="E208" s="137" t="str">
        <f>IF(ISBLANK(NEW!K273),"",NEW!K273)</f>
        <v/>
      </c>
      <c r="F208" s="138" t="str">
        <f>IF(NEW!$BH273=LOADER!$I$127,"YES","NO")</f>
        <v>NO</v>
      </c>
      <c r="G208" s="169" t="str">
        <f>IF(NEW!BH273=LOADER!$I$127,LOADER!$H$127,IF(NEW!BH273=LOADER!$I$128,LOADER!$H$128,IF(NEW!BH273=LOADER!$I$129,LOADER!$H$129,IF(NEW!BH273=LOADER!$I$130,LOADER!$H$130,IF(NEW!BH273=LOADER!$I$131,LOADER!$H$131,IF(NEW!BH273=LOADER!$I$132,LOADER!$H$132,IF(NEW!BH274=LOADER!$I$133,LOADER!$H$133,IF(NEW!BH273=LOADER!$I$134,LOADER!$H$134,IF(NEW!BH273=LOADER!$I$135,LOADER!$H$135,"0")))))))))</f>
        <v>0</v>
      </c>
      <c r="H208" s="138" t="str">
        <f>IF(ISBLANK(NEW!G273),"",NEW!G273)</f>
        <v/>
      </c>
      <c r="I208" s="139"/>
    </row>
    <row r="209" spans="1:9" ht="15" thickBot="1" x14ac:dyDescent="0.4">
      <c r="A209" s="336" t="str">
        <f>IF(ISBLANK(NEW!H274),"",NEW!H274)</f>
        <v/>
      </c>
      <c r="B209" s="337"/>
      <c r="C209" s="140" t="str">
        <f>IF(ISBLANK(NEW!I274),"",NEW!I274)</f>
        <v/>
      </c>
      <c r="D209" s="140" t="str">
        <f>IF(ISBLANK(NEW!J274),"",NEW!J274)</f>
        <v/>
      </c>
      <c r="E209" s="140" t="str">
        <f>IF(ISBLANK(NEW!K274),"",NEW!K274)</f>
        <v/>
      </c>
      <c r="F209" s="141" t="str">
        <f>IF(NEW!$BH274=LOADER!$I$127,"YES","NO")</f>
        <v>NO</v>
      </c>
      <c r="G209" s="170" t="str">
        <f>IF(NEW!BH274=LOADER!$I$127,LOADER!$H$127,IF(NEW!BH274=LOADER!$I$128,LOADER!$H$128,IF(NEW!BH274=LOADER!$I$129,LOADER!$H$129,IF(NEW!BH274=LOADER!$I$130,LOADER!$H$130,IF(NEW!BH274=LOADER!$I$131,LOADER!$H$131,IF(NEW!BH274=LOADER!$I$132,LOADER!$H$132,IF(NEW!BH275=LOADER!$I$133,LOADER!$H$133,IF(NEW!BH274=LOADER!$I$134,LOADER!$H$134,IF(NEW!BH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e82a8a20048021b33c130a5250ada85">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db9f8e6edd2e4fc533559498185487"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02DFC25D-7813-4A2E-B15C-9E0FDB73AD65}"/>
</file>

<file path=customXml/itemProps2.xml><?xml version="1.0" encoding="utf-8"?>
<ds:datastoreItem xmlns:ds="http://schemas.openxmlformats.org/officeDocument/2006/customXml" ds:itemID="{A6F7DF5A-6646-4A27-B927-088E15AA01A2}"/>
</file>

<file path=customXml/itemProps3.xml><?xml version="1.0" encoding="utf-8"?>
<ds:datastoreItem xmlns:ds="http://schemas.openxmlformats.org/officeDocument/2006/customXml" ds:itemID="{1E3B9137-4D87-43D2-9871-2026251AB2F1}"/>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2025-04-28T10:11:19Z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